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70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'Лист1'!$A$1:$N$102</definedName>
  </definedNames>
  <calcPr fullCalcOnLoad="1"/>
</workbook>
</file>

<file path=xl/sharedStrings.xml><?xml version="1.0" encoding="utf-8"?>
<sst xmlns="http://schemas.openxmlformats.org/spreadsheetml/2006/main" count="392" uniqueCount="273">
  <si>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</si>
  <si>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</si>
  <si>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</si>
  <si>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</si>
  <si>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</si>
  <si>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</si>
  <si>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</si>
  <si>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</si>
  <si>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</si>
  <si>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</si>
  <si>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.0200000</t>
  </si>
  <si>
    <t>Виконком Прилуцької міської ради</t>
  </si>
  <si>
    <t>0212010</t>
  </si>
  <si>
    <t>.0731</t>
  </si>
  <si>
    <t>Багатопрофільна стаціонарна медична допомога населенню</t>
  </si>
  <si>
    <t>.0726</t>
  </si>
  <si>
    <t>Первинна медична допомога населенню, що надається центрами первинної медичної (медико-санітарної) допомоги</t>
  </si>
  <si>
    <t>.0763</t>
  </si>
  <si>
    <t>Інші програми та заходи у сфері охорони здоров`я</t>
  </si>
  <si>
    <t>.0721</t>
  </si>
  <si>
    <t>Первинна медична допомога населенню, що надається амбулаторно-поліклінічними закладами (відділеннями)</t>
  </si>
  <si>
    <t>Централізовані заходи з лікування хворих на цукровий та нецукровий діабет</t>
  </si>
  <si>
    <t>2152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</si>
  <si>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</si>
  <si>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</si>
  <si>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</si>
  <si>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Соціальна підтримка сім“ї дітей та молоді на 2017-2020 рр</t>
  </si>
  <si>
    <t>Рішення сесії Прилуцької міської ради  (№16;29.11.16)</t>
  </si>
  <si>
    <t>0213192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</si>
  <si>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</si>
  <si>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</si>
  <si>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</si>
  <si>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3242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</si>
  <si>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</si>
  <si>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2018-2020 роки</t>
  </si>
  <si>
    <t>0216090</t>
  </si>
  <si>
    <t>6090</t>
  </si>
  <si>
    <t>Інша діяльність у сфері житлово-комунального господарства</t>
  </si>
  <si>
    <t>На варті чистоти і порядку</t>
  </si>
  <si>
    <t>0216030</t>
  </si>
  <si>
    <t>6030</t>
  </si>
  <si>
    <t>Організація благоустрою населених пунктів</t>
  </si>
  <si>
    <t>6060</t>
  </si>
  <si>
    <t>Утримання об'єктів соціальної сфери підприємств, що передаються до комунальної власності</t>
  </si>
  <si>
    <t>0218110</t>
  </si>
  <si>
    <t>8110</t>
  </si>
  <si>
    <t>.0320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</si>
  <si>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</si>
  <si>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2017-2020</t>
  </si>
  <si>
    <t>0218410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</si>
  <si>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</si>
  <si>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</si>
  <si>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</si>
  <si>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</si>
  <si>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0611010</t>
  </si>
  <si>
    <t>1010</t>
  </si>
  <si>
    <t>Надання дошкільної освіти</t>
  </si>
  <si>
    <t>0611020</t>
  </si>
  <si>
    <t>1020</t>
  </si>
  <si>
    <t>Харчування учнів 1-4 класів загальноосвітніх закладів міста</t>
  </si>
  <si>
    <t>1162</t>
  </si>
  <si>
    <t>0611162</t>
  </si>
  <si>
    <t>.0990</t>
  </si>
  <si>
    <t>Інші програми та заходи у сфері освіти</t>
  </si>
  <si>
    <t>0617413</t>
  </si>
  <si>
    <t>7413</t>
  </si>
  <si>
    <t>.0451</t>
  </si>
  <si>
    <t>Інші заходи у сфері автотранспорту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</si>
  <si>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</t>
  </si>
  <si>
    <t>0800000</t>
  </si>
  <si>
    <t>Управління праці та соціального захисту населення Прилуцької  міської ради</t>
  </si>
  <si>
    <t>0813031</t>
  </si>
  <si>
    <t>3031</t>
  </si>
  <si>
    <t>Надання інших пільг окремим категоріям громадян відповідно до законодавства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</si>
  <si>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санатоно-курортне лікування)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</si>
  <si>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(Фінансування часткової компенсації капремонту житла)</t>
  </si>
  <si>
    <t>0813032</t>
  </si>
  <si>
    <t>3032</t>
  </si>
  <si>
    <t>Надання пільг окремим категоріям громадян з оплати послуг зв`язку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</si>
  <si>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</si>
  <si>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</si>
  <si>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</si>
  <si>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</si>
  <si>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(автомобільний трансп)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</si>
  <si>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</si>
  <si>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</si>
  <si>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</si>
  <si>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(заліз трансп)</t>
  </si>
  <si>
    <t>0813060</t>
  </si>
  <si>
    <t>3060</t>
  </si>
  <si>
    <t>Оздоровлення громадян, які постраждали внаслідок Чорнобильської катастрофи</t>
  </si>
  <si>
    <t>Забезпечення санаторно-курортним лікуванням осіб,які постраждали внаслідок Чорнобильської катастрофи 2-ї категорії на2018-2020 роки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</si>
  <si>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</si>
  <si>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</si>
  <si>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</si>
  <si>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</si>
  <si>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</si>
  <si>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</si>
  <si>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0813210</t>
  </si>
  <si>
    <t>Організація та проведення громадських робіт</t>
  </si>
  <si>
    <t>0813242</t>
  </si>
  <si>
    <t>Забезпечення санаторно-курортним лікуванням учасників АТО та членів сімей загиблих під час проведення АТО на 2016-2020 роки</t>
  </si>
  <si>
    <t>УСЬОГО</t>
  </si>
  <si>
    <t>.0640</t>
  </si>
  <si>
    <t>.0620</t>
  </si>
  <si>
    <t>.0830</t>
  </si>
  <si>
    <t>.0910</t>
  </si>
  <si>
    <t>.0921</t>
  </si>
  <si>
    <t>.1030</t>
  </si>
  <si>
    <t>0212100</t>
  </si>
  <si>
    <t>Стоматологічна допомога населенню</t>
  </si>
  <si>
    <t xml:space="preserve"> </t>
  </si>
  <si>
    <t>Розподіл витрат міського бюджету на реалізацію місцевих/регіональних програм у 2020 році</t>
  </si>
  <si>
    <t xml:space="preserve">0212111 </t>
  </si>
  <si>
    <t xml:space="preserve">0212113 </t>
  </si>
  <si>
    <t>«Надання медичної допомоги дитячому населенню на 2020 рік»</t>
  </si>
  <si>
    <t>в т.ч субвенція на 1 кв</t>
  </si>
  <si>
    <t>Ззабезпечення  безоплатними та пільговими лікарськими засобами дитячого населення на 2020 рік</t>
  </si>
  <si>
    <t>«Надання медичних послуг дитячому населенню міста Прилуки в закладах дошкільної і загальної середньої освіти на 2020 рік»</t>
  </si>
  <si>
    <t xml:space="preserve">0212152 </t>
  </si>
  <si>
    <t>Надання стоматологічної допомоги мешканцям      м. Прилуки на 2020 рік</t>
  </si>
  <si>
    <t>0212152</t>
  </si>
  <si>
    <t>в т.ч. міськ бюджет енергоносії</t>
  </si>
  <si>
    <t>Забезпечення санаторно-курортним лікуванням осіб,які постраждали внаслідок Чорнобильської катастрофи 3-ї категорії на2020-2022 роки</t>
  </si>
  <si>
    <t>Пільги місцевої влади на оплату житлово-комунальних послуг та послуг зв’язку учасникам бойових дій, які брали участь у антитерористичній операції, сім’ям воїнів, загиблих (померлих) в Афганістані та під час участі в антитерористичній операції, захищаючи незалежність, суверенітет та територіальну цілісність  України, особам з інвалідністю по зору – членам УТОС, спілці ветеранів Афганістану на 2019 – 2021 роки»</t>
  </si>
  <si>
    <t xml:space="preserve">“Відзначення державних та професійних свят, ювілейних дат, заохочення за заслуги перед  територіальною громадою міста Прилуки
на 2020-2022 роки”
</t>
  </si>
  <si>
    <t xml:space="preserve">Інші заходи у сфері соціального захисту і соціального забезпечення </t>
  </si>
  <si>
    <t xml:space="preserve">«Підтримка та розвиток учнівської 
молоді міста на 2020-2023 роки «Обдарованість»
</t>
  </si>
  <si>
    <t>Рішення сесії Прилуцької міської ради  (№20;23.12.16)</t>
  </si>
  <si>
    <t>Крок за кроком до здоров"я Прилуцької загальноосвітньої школи  І-ІІІ ступенів №14 на 2017-2021 роки</t>
  </si>
  <si>
    <t xml:space="preserve">«Звільнення від батьківської плати 
за  харчування дітей із  сімей учасників АТО (ООС),
дітей із сімей  учасників бойових дій на 
території інших країн, дітей, що зареєстровані 
як внутрішньо переміщені особи»
</t>
  </si>
  <si>
    <t>Надання населенню вторинної медичної допомоги на 2020 рік</t>
  </si>
  <si>
    <t>Фінансова підтримка  Прилуцької міської організації "Організація ветеранів  ветеранів України на 2019-2021 роки"</t>
  </si>
  <si>
    <t>Ефір телеканалу Прилуки на 2017-2020 роки</t>
  </si>
  <si>
    <t>Рішення сесії Прилуцької міської ради  (№19;21.12.18)</t>
  </si>
  <si>
    <t>Рішення сесії Прилуцької міської ради №34 (21.12.18)</t>
  </si>
  <si>
    <t>Рішення сесії Прилуцької міської ради  (№6;19.04.19)</t>
  </si>
  <si>
    <t>Використання електроенергії для зовнішнього освітлення вулиць та світлофорних обєктів у м. Прилуки на 2020 рік</t>
  </si>
  <si>
    <t>Рішення сесії Прилуцької міської ради  (№10;25.10.19)</t>
  </si>
  <si>
    <t>Утримання безпритульних тварин у реабілітаційному  центрі м.Прилуки на 2018-2020 роки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</si>
  <si>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(компенсація за пільговий проїзд учасників ліквідації аварії на ЧАЕСС)</t>
  </si>
  <si>
    <t>Компенсація особам які надають соціальні послугина 2020-2022 роки</t>
  </si>
  <si>
    <t>Організація оплачуваних громадських робіт на 2020 рік в м.Прилуки</t>
  </si>
  <si>
    <t>.021212144</t>
  </si>
  <si>
    <t xml:space="preserve"> в т.ч.Відшкодування витрат на зубопротезування пільгових категорій населення</t>
  </si>
  <si>
    <t>0217693</t>
  </si>
  <si>
    <t>7693</t>
  </si>
  <si>
    <t>0490</t>
  </si>
  <si>
    <t>Інші заходи, пов`язані з економічною діяльністю</t>
  </si>
  <si>
    <t xml:space="preserve">Сприяння виконанню депутатських повноважень депутатами Прилуцької міської ради на 2017-2020 роки
</t>
  </si>
  <si>
    <t>Рішення сесії Прилуцької міської ради №16 (23.12.16)</t>
  </si>
  <si>
    <t xml:space="preserve"> пільгові ліки</t>
  </si>
  <si>
    <t xml:space="preserve"> пільгові ліки ліки</t>
  </si>
  <si>
    <t>Облаштування позаміського закладу оздоровлення та відпочинку дітей "Берізка" на базі КП "Санаторій Берізка" на 2018-2020 роки</t>
  </si>
  <si>
    <t>Рішення сесії Прилуцької міської ради  №10 від 17.12.19</t>
  </si>
  <si>
    <t>«Надання населенню  первинної медичної допомоги на 2020 рік»</t>
  </si>
  <si>
    <t>Рішення сесії Прилуцької міської ради  №9 від 17.12.19</t>
  </si>
  <si>
    <t>Рішення сесії Прилуцької міської ради  №12 від 17.12.19</t>
  </si>
  <si>
    <t>"Забезпечення громадян м. Прилуки, які страждають на цукровий діабет,лікарськими засобами на 2020 рік"</t>
  </si>
  <si>
    <t>Рішення сесії Прилуцької міської ради  №13 від 17.12.19</t>
  </si>
  <si>
    <t>Рішення сесії Прилуцької міської ради  №11 від 17.12.19</t>
  </si>
  <si>
    <t>Рішення сесії Прилуцької міської ради  №20 від 17.12.19</t>
  </si>
  <si>
    <t>Рішення сесії Прилуцької міської ради  №18 від 17.12.19</t>
  </si>
  <si>
    <t>Рішення сесії Прилуцької міської ради  №21 від 17.12.19</t>
  </si>
  <si>
    <t>Рішення сесії Прилуцької міської ради  № 18 від 22.02.18</t>
  </si>
  <si>
    <t>Рішення сесії Прилуцької міської ради  №22 від 17.12.19</t>
  </si>
  <si>
    <t>Рішення сесії Прилуцької міської ради  № 4 від 17.12.19</t>
  </si>
  <si>
    <t>Рішення сесії Прилуцької міської ради  № 5 від 17.12.19</t>
  </si>
  <si>
    <t>Рішення сесії Прилуцької міської ради  №8 від 26.11.19</t>
  </si>
  <si>
    <t>Рішення сесії Прилуцької міської ради      № 6 від 17.12.19</t>
  </si>
  <si>
    <t>Рішення сесії Прилуцької міської ради               № 3 від 17.12.19</t>
  </si>
  <si>
    <t>Рішення сесії Прилуцької міської ради             № 16 від 17.12.19</t>
  </si>
  <si>
    <t>Рішення сесії Прилуцької міської ради           № 16 від 17.12.19</t>
  </si>
  <si>
    <t>Рішення сесії Прилуцької міської ради   (№7 від 20.12.17)</t>
  </si>
  <si>
    <t>Рішення сесії Прилуцької міської ради         № 14 від 17.12.19</t>
  </si>
  <si>
    <t>Рішення сесії Прилуцької міської ради            № 17 від 17.12.19</t>
  </si>
  <si>
    <t>Рішення сесії Прилуцької міської ради       № 4 від 17.12.19</t>
  </si>
  <si>
    <t>Рішення сесії Прилуцької міської ради  №8 від 17.12.19  ;№4 від 13.02.20</t>
  </si>
  <si>
    <t>Рішення сесії Прилуцької міської ради  №8 від 17.12.19  №16 від 13.02.20</t>
  </si>
  <si>
    <t>Рішення сесії Прилуцької міської ради  №7 від 17.12.19 №15 від 13.02.20</t>
  </si>
  <si>
    <t xml:space="preserve">Рішення сесії Прилуцької міської ради №6 28.01.16 </t>
  </si>
  <si>
    <t>0210180</t>
  </si>
  <si>
    <t xml:space="preserve">Сприяння розвитку матеріально-технічної бази
закладів охорони здоров’я м. Прилуки на 2020 рік
</t>
  </si>
  <si>
    <t xml:space="preserve">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Фінансування робіт та послуг
 з розробки містобудівної документації, 
проектів об'єктів будівництва, 
благоустрою територій та землевпорядних робіт 
у м. Прилуки на 2020 рік »
</t>
  </si>
  <si>
    <t>Рішення сесії Прилуцької міської ради   №20 від 13.02.2020 року</t>
  </si>
  <si>
    <t>в т.ч. міськ бюджет з-та</t>
  </si>
  <si>
    <t>0180</t>
  </si>
  <si>
    <t>0133</t>
  </si>
  <si>
    <t>Інша діяльність у сфері державного управління</t>
  </si>
  <si>
    <t>1617350</t>
  </si>
  <si>
    <t>Розроблення схем планування та забудови територій (містобудівної документації)</t>
  </si>
  <si>
    <t>0443</t>
  </si>
  <si>
    <t>,</t>
  </si>
  <si>
    <t>7350</t>
  </si>
  <si>
    <t>1600000</t>
  </si>
  <si>
    <t>в т.ч. міськ бюджет інші</t>
  </si>
  <si>
    <t>Отчет о совместимости для Програми на 01.03.20.xls</t>
  </si>
  <si>
    <t>Дата отчета: 19.03.2020 8:26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</si>
  <si>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</si>
  <si>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</si>
  <si>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</si>
  <si>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</si>
  <si>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0216060</t>
  </si>
  <si>
    <t xml:space="preserve"> в т.ч.  нецукровий діабет</t>
  </si>
  <si>
    <t>0212010-0212144</t>
  </si>
  <si>
    <t>короновірус субвенція</t>
  </si>
  <si>
    <t>1200000</t>
  </si>
  <si>
    <t>1217640</t>
  </si>
  <si>
    <t xml:space="preserve">Підтримки об’єднань співвласників багатоквартирних будинків  щодо проведення енергоефективних заходів на 2020 рік”
</t>
  </si>
  <si>
    <t>Рішення сесії Прилуцької міської ради            № 10 від 14.15.2020</t>
  </si>
  <si>
    <t xml:space="preserve">     Сприяння виконанню депутатських повноважень депутатами Прилуцької міської ради на 2017-2020 роки
  для Підтримки об’єднань співвласників багатоквартирних будинків  щодо проведення енергоефективних заходів на 2020 рік”
</t>
  </si>
  <si>
    <t>Управління житлово-комунального господарства Прилуцької міської ради</t>
  </si>
  <si>
    <t>0470</t>
  </si>
  <si>
    <t>«Стабілізація діяльності КП комбінат шкільного харчування «Шкільний» на 2020 рік»</t>
  </si>
  <si>
    <t>Рішення сесії Прилуцької міської ради  (№11 від 14.05.20)</t>
  </si>
  <si>
    <t>1000000</t>
  </si>
  <si>
    <t>Відділ культури і туризму Прилуцької міської ради</t>
  </si>
  <si>
    <t>1014030</t>
  </si>
  <si>
    <t>4030</t>
  </si>
  <si>
    <t>0824</t>
  </si>
  <si>
    <t>Забезпечення діяльності бібліотек</t>
  </si>
  <si>
    <t>1217670</t>
  </si>
  <si>
    <t>Внески до статутного капіталу суб’єктів господарювання</t>
  </si>
  <si>
    <t>7640</t>
  </si>
  <si>
    <t>7670</t>
  </si>
  <si>
    <t>0640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</si>
  <si>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</si>
  <si>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</si>
  <si>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</si>
  <si>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</si>
  <si>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</si>
  <si>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0910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</si>
  <si>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</si>
  <si>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</si>
  <si>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</si>
  <si>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</si>
  <si>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залиш.мед. субвенції 2019р</t>
  </si>
  <si>
    <t>залиш.мед. субвенції 2020р</t>
  </si>
  <si>
    <t xml:space="preserve">Короновірус МБ </t>
  </si>
  <si>
    <t>короновірус</t>
  </si>
  <si>
    <t xml:space="preserve">     Сприяння виконанню депутатських повноважень депутатами Прилуцької міської ради на 2017-2020 роки
  КП «Міськсвітло»Створення необоротних активів:Придбання багаторічних насаджень для облаштування паркової зони міста
</t>
  </si>
  <si>
    <t>з них  обласні депутати</t>
  </si>
  <si>
    <t>1100</t>
  </si>
  <si>
    <t>Надання спеціальної освіти мистецькими школами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</si>
  <si>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</si>
  <si>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</si>
  <si>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</si>
  <si>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1011100мш</t>
  </si>
  <si>
    <t>1011100шм</t>
  </si>
  <si>
    <t>1217461</t>
  </si>
  <si>
    <t>0615031</t>
  </si>
  <si>
    <t>5031</t>
  </si>
  <si>
    <t>1517321</t>
  </si>
  <si>
    <r>
      <t xml:space="preserve">Код </t>
    </r>
    <r>
      <rPr>
        <sz val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</si>
  <si>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 з них </t>
    </r>
    <r>
      <rPr>
        <b/>
        <i/>
        <sz val="12"/>
        <rFont val="Calibri"/>
        <family val="2"/>
      </rPr>
      <t xml:space="preserve"> короновірус</t>
    </r>
    <r>
      <rPr>
        <i/>
        <sz val="12"/>
        <rFont val="Calibri"/>
        <family val="2"/>
      </rPr>
      <t xml:space="preserve"> в т.ч. Сприяння виконанню депутатських повноважень депутатами Прилуцької міської ради на 2017-2020 роки
</t>
    </r>
  </si>
  <si>
    <t>Начальник фінансовго управління міської ради</t>
  </si>
  <si>
    <t>О.І. Ворона</t>
  </si>
  <si>
    <t xml:space="preserve">Рішення міської ради </t>
  </si>
  <si>
    <t>Додаток 5</t>
  </si>
  <si>
    <t>грн.</t>
  </si>
  <si>
    <t xml:space="preserve">Уточнений план </t>
  </si>
  <si>
    <t xml:space="preserve">Виконання </t>
  </si>
  <si>
    <t>Утримання та навчально-тренувальна робота комунальних дитячо-юнацьких спортивних шкіл</t>
  </si>
  <si>
    <t>Заходи з енергозбереження</t>
  </si>
  <si>
    <t>Будівництво освітніх установ та закладів</t>
  </si>
  <si>
    <t>Управління містобудування та архітектури Прилуцької міської ради</t>
  </si>
  <si>
    <t>Багатопрофільна стаціонарна медична допомога населенню /Централізовані заходи з лікування хворих на цукровий та нецукровий діабет</t>
  </si>
  <si>
    <t xml:space="preserve"> в т.ч Надання населенню вторинної медичної допомоги на 2020 рік</t>
  </si>
  <si>
    <t>7321</t>
  </si>
  <si>
    <t>___сесія ___ скликання)</t>
  </si>
  <si>
    <t xml:space="preserve"> __________2020 року №___</t>
  </si>
  <si>
    <t>Рішення сесії Прилуцької міської ради  №13 від 13.02.20</t>
  </si>
  <si>
    <t>Рішення сесії Прилуцької міської ради  №8 від 17.12.19  №4 від 13.02.20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</si>
</sst>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;[Red]0.0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color indexed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vertical="top" wrapText="1"/>
      <protection/>
    </xf>
    <xf numFmtId="2" fontId="2" fillId="0" borderId="10" xfId="53" applyNumberFormat="1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2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17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0" xfId="53" applyFont="1" applyFill="1" applyBorder="1" applyAlignment="1">
      <alignment vertical="top" wrapText="1"/>
      <protection/>
    </xf>
    <xf numFmtId="2" fontId="4" fillId="0" borderId="10" xfId="53" applyNumberFormat="1" applyFont="1" applyFill="1" applyBorder="1" applyAlignment="1">
      <alignment vertical="top" wrapText="1"/>
      <protection/>
    </xf>
    <xf numFmtId="0" fontId="5" fillId="0" borderId="10" xfId="33" applyFont="1" applyFill="1" applyBorder="1" applyAlignment="1">
      <alignment horizontal="left" vertical="top" wrapText="1"/>
      <protection/>
    </xf>
    <xf numFmtId="0" fontId="5" fillId="0" borderId="10" xfId="54" applyFont="1" applyFill="1" applyBorder="1" applyAlignment="1">
      <alignment vertical="top" wrapText="1"/>
      <protection/>
    </xf>
    <xf numFmtId="0" fontId="3" fillId="0" borderId="0" xfId="0" applyFont="1" applyFill="1" applyAlignment="1">
      <alignment/>
    </xf>
    <xf numFmtId="2" fontId="5" fillId="0" borderId="10" xfId="53" applyNumberFormat="1" applyFont="1" applyFill="1" applyBorder="1" applyAlignment="1">
      <alignment vertical="top" wrapText="1"/>
      <protection/>
    </xf>
    <xf numFmtId="0" fontId="4" fillId="0" borderId="10" xfId="33" applyFont="1" applyFill="1" applyBorder="1" applyAlignment="1">
      <alignment vertical="top" wrapText="1"/>
      <protection/>
    </xf>
    <xf numFmtId="0" fontId="3" fillId="0" borderId="10" xfId="33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 quotePrefix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/>
    </xf>
    <xf numFmtId="2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53" applyNumberFormat="1" applyFont="1" applyFill="1" applyBorder="1" applyAlignment="1">
      <alignment horizontal="center" vertical="top" wrapText="1"/>
      <protection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0" borderId="10" xfId="33" applyFont="1" applyFill="1" applyBorder="1" applyAlignment="1">
      <alignment horizontal="left" vertical="top" wrapText="1"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/>
    </xf>
    <xf numFmtId="4" fontId="26" fillId="0" borderId="10" xfId="0" applyNumberFormat="1" applyFont="1" applyBorder="1" applyAlignment="1" quotePrefix="1">
      <alignment vertical="center" wrapText="1"/>
    </xf>
    <xf numFmtId="2" fontId="2" fillId="0" borderId="16" xfId="53" applyNumberFormat="1" applyFont="1" applyFill="1" applyBorder="1" applyAlignment="1">
      <alignment vertical="top" wrapText="1"/>
      <protection/>
    </xf>
    <xf numFmtId="1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2" fontId="2" fillId="0" borderId="10" xfId="53" applyNumberFormat="1" applyFont="1" applyFill="1" applyBorder="1" applyAlignment="1">
      <alignment horizontal="left" vertical="top" wrapText="1"/>
      <protection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1" fontId="5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1" fontId="4" fillId="0" borderId="10" xfId="53" applyNumberFormat="1" applyFont="1" applyFill="1" applyBorder="1" applyAlignment="1">
      <alignment horizontal="left" vertical="top" wrapText="1"/>
      <protection/>
    </xf>
    <xf numFmtId="1" fontId="2" fillId="0" borderId="10" xfId="33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 quotePrefix="1">
      <alignment horizontal="left" vertical="top" wrapText="1"/>
    </xf>
    <xf numFmtId="1" fontId="2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 quotePrefix="1">
      <alignment horizontal="left" vertical="top" wrapText="1"/>
    </xf>
    <xf numFmtId="1" fontId="3" fillId="0" borderId="10" xfId="0" applyNumberFormat="1" applyFont="1" applyFill="1" applyBorder="1" applyAlignment="1" quotePrefix="1">
      <alignment horizontal="left" vertical="top" wrapText="1"/>
    </xf>
    <xf numFmtId="0" fontId="28" fillId="0" borderId="10" xfId="0" applyFont="1" applyBorder="1" applyAlignment="1" quotePrefix="1">
      <alignment horizontal="left" vertical="top" wrapText="1"/>
    </xf>
    <xf numFmtId="4" fontId="28" fillId="0" borderId="10" xfId="0" applyNumberFormat="1" applyFont="1" applyBorder="1" applyAlignment="1" quotePrefix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2" fontId="4" fillId="0" borderId="10" xfId="53" applyNumberFormat="1" applyFont="1" applyFill="1" applyBorder="1" applyAlignment="1">
      <alignment horizontal="center" vertical="top" wrapText="1"/>
      <protection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/>
    </xf>
    <xf numFmtId="2" fontId="5" fillId="0" borderId="10" xfId="53" applyNumberFormat="1" applyFont="1" applyFill="1" applyBorder="1" applyAlignment="1">
      <alignment horizontal="center" vertical="top" wrapText="1"/>
      <protection/>
    </xf>
    <xf numFmtId="2" fontId="2" fillId="0" borderId="10" xfId="54" applyNumberFormat="1" applyFont="1" applyFill="1" applyBorder="1" applyAlignment="1">
      <alignment horizontal="center" vertical="top" wrapText="1"/>
      <protection/>
    </xf>
    <xf numFmtId="2" fontId="4" fillId="0" borderId="10" xfId="54" applyNumberFormat="1" applyFont="1" applyFill="1" applyBorder="1" applyAlignment="1">
      <alignment horizontal="center" vertical="top" wrapText="1"/>
      <protection/>
    </xf>
    <xf numFmtId="188" fontId="2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9" fillId="0" borderId="10" xfId="53" applyNumberFormat="1" applyFont="1" applyFill="1" applyBorder="1" applyAlignment="1">
      <alignment horizontal="center" vertical="top" wrapText="1"/>
      <protection/>
    </xf>
    <xf numFmtId="2" fontId="2" fillId="0" borderId="10" xfId="33" applyNumberFormat="1" applyFont="1" applyFill="1" applyBorder="1" applyAlignment="1">
      <alignment horizontal="center" vertical="top" wrapText="1"/>
      <protection/>
    </xf>
    <xf numFmtId="1" fontId="2" fillId="0" borderId="10" xfId="53" applyNumberFormat="1" applyFont="1" applyFill="1" applyBorder="1" applyAlignment="1">
      <alignment horizontal="center" vertical="top" wrapText="1"/>
      <protection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2" fontId="4" fillId="0" borderId="16" xfId="53" applyNumberFormat="1" applyFont="1" applyFill="1" applyBorder="1" applyAlignment="1">
      <alignment horizontal="center" vertical="top" wrapText="1"/>
      <protection/>
    </xf>
    <xf numFmtId="2" fontId="4" fillId="0" borderId="18" xfId="53" applyNumberFormat="1" applyFont="1" applyFill="1" applyBorder="1" applyAlignment="1">
      <alignment horizontal="center" vertical="top" wrapText="1"/>
      <protection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7" fillId="0" borderId="16" xfId="0" applyNumberFormat="1" applyFont="1" applyBorder="1" applyAlignment="1" quotePrefix="1">
      <alignment horizontal="center" vertical="center" wrapText="1"/>
    </xf>
    <xf numFmtId="4" fontId="27" fillId="0" borderId="18" xfId="0" applyNumberFormat="1" applyFont="1" applyBorder="1" applyAlignment="1" quotePrefix="1">
      <alignment horizontal="center" vertical="center" wrapText="1"/>
    </xf>
    <xf numFmtId="0" fontId="4" fillId="0" borderId="16" xfId="33" applyFont="1" applyFill="1" applyBorder="1" applyAlignment="1">
      <alignment horizontal="center" vertical="top" wrapText="1"/>
      <protection/>
    </xf>
    <xf numFmtId="0" fontId="4" fillId="0" borderId="18" xfId="33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78" zoomScaleNormal="83" zoomScaleSheetLayoutView="78" workbookViewId="0" topLeftCell="A100">
      <selection activeCell="D13" sqref="D13"/>
    </sheetView>
  </sheetViews>
  <sheetFormatPr defaultColWidth="15.57421875" defaultRowHeight="12.75"/>
  <cols>
    <col min="1" max="1" width="13.00390625" style="22" customWidth="1"/>
    <col min="2" max="2" width="14.8515625" style="22" customWidth="1"/>
    <col min="3" max="3" width="10.421875" style="48" customWidth="1"/>
    <col min="4" max="4" width="25.28125" style="22" customWidth="1"/>
    <col min="5" max="5" width="33.57421875" style="22" customWidth="1"/>
    <col min="6" max="6" width="17.8515625" style="22" customWidth="1"/>
    <col min="7" max="7" width="16.7109375" style="22" customWidth="1"/>
    <col min="8" max="8" width="18.28125" style="22" customWidth="1"/>
    <col min="9" max="9" width="17.28125" style="22" customWidth="1"/>
    <col min="10" max="11" width="16.57421875" style="22" customWidth="1"/>
    <col min="12" max="12" width="20.28125" style="22" customWidth="1"/>
    <col min="13" max="13" width="16.28125" style="22" customWidth="1"/>
    <col min="14" max="14" width="15.8515625" style="22" customWidth="1"/>
    <col min="15" max="16384" width="15.57421875" style="22" customWidth="1"/>
  </cols>
  <sheetData>
    <row r="1" spans="13:14" ht="15.75">
      <c r="M1" s="90" t="s">
        <v>257</v>
      </c>
      <c r="N1" s="90"/>
    </row>
    <row r="2" spans="13:14" ht="15.75">
      <c r="M2" s="90" t="s">
        <v>269</v>
      </c>
      <c r="N2" s="90"/>
    </row>
    <row r="3" spans="13:14" ht="15.75">
      <c r="M3" s="74" t="s">
        <v>270</v>
      </c>
      <c r="N3" s="74"/>
    </row>
    <row r="4" spans="1:14" ht="21" customHeight="1">
      <c r="A4" s="30"/>
      <c r="B4" s="30"/>
      <c r="C4" s="47"/>
      <c r="D4" s="27"/>
      <c r="E4" s="27"/>
      <c r="F4" s="30"/>
      <c r="G4" s="30"/>
      <c r="H4" s="30"/>
      <c r="I4" s="30"/>
      <c r="J4" s="30"/>
      <c r="K4" s="30"/>
      <c r="L4" s="30"/>
      <c r="M4" s="90" t="s">
        <v>258</v>
      </c>
      <c r="N4" s="90"/>
    </row>
    <row r="5" spans="1:14" ht="21" customHeight="1">
      <c r="A5" s="30"/>
      <c r="B5" s="30"/>
      <c r="C5" s="47"/>
      <c r="D5" s="27"/>
      <c r="E5" s="27"/>
      <c r="F5" s="30"/>
      <c r="G5" s="30"/>
      <c r="H5" s="30"/>
      <c r="I5" s="30"/>
      <c r="J5" s="30"/>
      <c r="K5" s="30"/>
      <c r="L5" s="30"/>
      <c r="M5" s="28"/>
      <c r="N5" s="28"/>
    </row>
    <row r="6" spans="1:14" ht="16.5" thickBot="1">
      <c r="A6" s="100" t="s">
        <v>112</v>
      </c>
      <c r="B6" s="100"/>
      <c r="C6" s="100"/>
      <c r="D6" s="100"/>
      <c r="E6" s="100"/>
      <c r="F6" s="100"/>
      <c r="G6" s="100"/>
      <c r="H6" s="100"/>
      <c r="I6" s="100"/>
      <c r="J6" s="100"/>
      <c r="K6" s="31"/>
      <c r="L6" s="31"/>
      <c r="M6" s="31"/>
      <c r="N6" s="22" t="s">
        <v>259</v>
      </c>
    </row>
    <row r="7" spans="1:14" ht="16.5" thickBot="1">
      <c r="A7" s="30"/>
      <c r="B7" s="49"/>
      <c r="C7" s="50"/>
      <c r="D7" s="51"/>
      <c r="E7" s="52"/>
      <c r="F7" s="53"/>
      <c r="G7" s="53"/>
      <c r="H7" s="96" t="s">
        <v>260</v>
      </c>
      <c r="I7" s="97"/>
      <c r="J7" s="97"/>
      <c r="K7" s="98"/>
      <c r="L7" s="96" t="s">
        <v>261</v>
      </c>
      <c r="M7" s="97"/>
      <c r="N7" s="99"/>
    </row>
    <row r="8" spans="1:14" ht="13.5" customHeight="1">
      <c r="A8" s="107" t="s">
        <v>253</v>
      </c>
      <c r="B8" s="108" t="s">
        <v>0</v>
      </c>
      <c r="C8" s="109" t="s">
        <v>1</v>
      </c>
      <c r="D8" s="101" t="s">
        <v>2</v>
      </c>
      <c r="E8" s="91" t="s">
        <v>3</v>
      </c>
      <c r="F8" s="91" t="s">
        <v>4</v>
      </c>
      <c r="G8" s="91" t="s">
        <v>5</v>
      </c>
      <c r="H8" s="91" t="s">
        <v>6</v>
      </c>
      <c r="I8" s="89" t="s">
        <v>7</v>
      </c>
      <c r="J8" s="89"/>
      <c r="K8" s="91" t="s">
        <v>5</v>
      </c>
      <c r="L8" s="91" t="s">
        <v>6</v>
      </c>
      <c r="M8" s="89" t="s">
        <v>7</v>
      </c>
      <c r="N8" s="89"/>
    </row>
    <row r="9" spans="1:14" ht="213" customHeight="1">
      <c r="A9" s="107"/>
      <c r="B9" s="107"/>
      <c r="C9" s="110"/>
      <c r="D9" s="102"/>
      <c r="E9" s="92"/>
      <c r="F9" s="92"/>
      <c r="G9" s="92"/>
      <c r="H9" s="92"/>
      <c r="I9" s="33" t="s">
        <v>8</v>
      </c>
      <c r="J9" s="32" t="s">
        <v>9</v>
      </c>
      <c r="K9" s="92"/>
      <c r="L9" s="92"/>
      <c r="M9" s="33" t="s">
        <v>8</v>
      </c>
      <c r="N9" s="32" t="s">
        <v>9</v>
      </c>
    </row>
    <row r="10" spans="1:14" s="73" customFormat="1" ht="15.75">
      <c r="A10" s="6">
        <v>1</v>
      </c>
      <c r="B10" s="6">
        <v>2</v>
      </c>
      <c r="C10" s="88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75">
        <v>14</v>
      </c>
    </row>
    <row r="11" spans="1:14" ht="31.5" customHeight="1">
      <c r="A11" s="18" t="s">
        <v>10</v>
      </c>
      <c r="B11" s="1"/>
      <c r="C11" s="46"/>
      <c r="D11" s="94" t="s">
        <v>11</v>
      </c>
      <c r="E11" s="95"/>
      <c r="F11" s="1"/>
      <c r="G11" s="76">
        <f>H11+I11</f>
        <v>59017908.46</v>
      </c>
      <c r="H11" s="76">
        <f>H12+H13+H28+H34+H39+H42+H43+H44+H45+H46+H47+H48+H49+H50+H51+H52+H53+H54+H55+H56+H57+H58+H59+H60</f>
        <v>48874931.46</v>
      </c>
      <c r="I11" s="76">
        <f>I12+I13+I28+I34+I39+I42+I43+I44+I45+I46+I47+I48+I49+I50+I51+I52+I53+I54+I55+I56+I57+I58+I59+I60</f>
        <v>10142977</v>
      </c>
      <c r="J11" s="76">
        <f>J12+J13+J28+J34+J39+J42+J43+J44+J45+J46+J47+J48+J49+J50+J51+J52+J53+J54+J55+J56+J57+J58+J59+J60</f>
        <v>10142977</v>
      </c>
      <c r="K11" s="76">
        <f>K12+K13+K28+K34+K39+K39+K42+K43+K44+K45+K46+K47+K48+K49+K50+K51+K52+J53+K54+J55+K56+K57+K58+K59+K60</f>
        <v>46889351.04000001</v>
      </c>
      <c r="L11" s="76">
        <f>L12+L13+L28+L34+L39+L42+L43+L44+L45+L46+L47+L48+L49+L50+L51+L52+L53+L54+L55+L56+L57+L58+L59+L60</f>
        <v>37128762.24</v>
      </c>
      <c r="M11" s="76">
        <f>M12+M13+M28+M34+M39+M42+M43+M44+M45+M46+M47+M48+M49+M50+M51+M52+M53+M54+M55+M56+M57+M58+M59+M60</f>
        <v>9195572.56</v>
      </c>
      <c r="N11" s="76">
        <f>N12+N13+N28+N34+N39+N42+N43+N44+N45+N46+N47+N48+N49+N50+N51+N52+N53+N54+N55+N56+N57+N58+N59+N60</f>
        <v>9195572.56</v>
      </c>
    </row>
    <row r="12" spans="1:14" ht="78.75">
      <c r="A12" s="65" t="s">
        <v>181</v>
      </c>
      <c r="B12" s="65" t="s">
        <v>186</v>
      </c>
      <c r="C12" s="66" t="s">
        <v>187</v>
      </c>
      <c r="D12" s="34" t="s">
        <v>188</v>
      </c>
      <c r="E12" s="1" t="s">
        <v>182</v>
      </c>
      <c r="F12" s="1" t="s">
        <v>271</v>
      </c>
      <c r="G12" s="37">
        <f>H12+I12</f>
        <v>6246150</v>
      </c>
      <c r="H12" s="77"/>
      <c r="I12" s="78">
        <v>6246150</v>
      </c>
      <c r="J12" s="78">
        <v>6246150</v>
      </c>
      <c r="K12" s="76">
        <f>L12+M12</f>
        <v>6233071</v>
      </c>
      <c r="L12" s="76"/>
      <c r="M12" s="78">
        <v>6233071</v>
      </c>
      <c r="N12" s="78">
        <v>6233071</v>
      </c>
    </row>
    <row r="13" spans="1:14" ht="111.75" customHeight="1">
      <c r="A13" s="34" t="s">
        <v>204</v>
      </c>
      <c r="B13" s="5">
        <v>2010</v>
      </c>
      <c r="C13" s="56" t="s">
        <v>13</v>
      </c>
      <c r="D13" s="3" t="s">
        <v>266</v>
      </c>
      <c r="E13" s="55" t="s">
        <v>131</v>
      </c>
      <c r="F13" s="1" t="s">
        <v>272</v>
      </c>
      <c r="G13" s="76">
        <f aca="true" t="shared" si="0" ref="G13:N13">G14+G27</f>
        <v>31346650</v>
      </c>
      <c r="H13" s="76">
        <f t="shared" si="0"/>
        <v>27583500.18</v>
      </c>
      <c r="I13" s="76">
        <f t="shared" si="0"/>
        <v>3763149.82</v>
      </c>
      <c r="J13" s="76">
        <f t="shared" si="0"/>
        <v>3763149.82</v>
      </c>
      <c r="K13" s="76">
        <f t="shared" si="0"/>
        <v>24990220.029999997</v>
      </c>
      <c r="L13" s="76">
        <f t="shared" si="0"/>
        <v>22036218.47</v>
      </c>
      <c r="M13" s="76">
        <f t="shared" si="0"/>
        <v>2954001.56</v>
      </c>
      <c r="N13" s="76">
        <f t="shared" si="0"/>
        <v>2954001.56</v>
      </c>
    </row>
    <row r="14" spans="1:14" ht="75" customHeight="1">
      <c r="A14" s="57" t="s">
        <v>12</v>
      </c>
      <c r="B14" s="5">
        <v>2010</v>
      </c>
      <c r="C14" s="56" t="s">
        <v>13</v>
      </c>
      <c r="D14" s="3" t="s">
        <v>14</v>
      </c>
      <c r="E14" s="3" t="s">
        <v>267</v>
      </c>
      <c r="F14" s="1" t="s">
        <v>177</v>
      </c>
      <c r="G14" s="79">
        <f aca="true" t="shared" si="1" ref="G14:G27">SUM(H14:I14)</f>
        <v>31231650</v>
      </c>
      <c r="H14" s="37">
        <f>SUM(H15:H22)</f>
        <v>27468500.18</v>
      </c>
      <c r="I14" s="37">
        <f aca="true" t="shared" si="2" ref="I14:N14">SUM(I15:I22)</f>
        <v>3763149.82</v>
      </c>
      <c r="J14" s="37">
        <f t="shared" si="2"/>
        <v>3763149.82</v>
      </c>
      <c r="K14" s="76">
        <f t="shared" si="2"/>
        <v>24925334.979999997</v>
      </c>
      <c r="L14" s="37">
        <f t="shared" si="2"/>
        <v>21971333.419999998</v>
      </c>
      <c r="M14" s="37">
        <f t="shared" si="2"/>
        <v>2954001.56</v>
      </c>
      <c r="N14" s="37">
        <f t="shared" si="2"/>
        <v>2954001.56</v>
      </c>
    </row>
    <row r="15" spans="1:14" ht="2.25" customHeight="1" hidden="1">
      <c r="A15" s="57"/>
      <c r="B15" s="5"/>
      <c r="C15" s="56"/>
      <c r="D15" s="3"/>
      <c r="E15" s="23" t="s">
        <v>116</v>
      </c>
      <c r="F15" s="35"/>
      <c r="G15" s="79">
        <f t="shared" si="1"/>
        <v>7987719.7</v>
      </c>
      <c r="H15" s="79">
        <v>7415469.88</v>
      </c>
      <c r="I15" s="79">
        <v>572249.82</v>
      </c>
      <c r="J15" s="79">
        <v>572249.82</v>
      </c>
      <c r="K15" s="76">
        <f aca="true" t="shared" si="3" ref="K15:K50">L15+M15</f>
        <v>7606572.4399999995</v>
      </c>
      <c r="L15" s="79">
        <v>7415469.88</v>
      </c>
      <c r="M15" s="79">
        <v>191102.56</v>
      </c>
      <c r="N15" s="79">
        <v>191102.56</v>
      </c>
    </row>
    <row r="16" spans="1:14" ht="33" customHeight="1" hidden="1">
      <c r="A16" s="57"/>
      <c r="B16" s="5"/>
      <c r="C16" s="56"/>
      <c r="D16" s="3"/>
      <c r="E16" s="36" t="s">
        <v>122</v>
      </c>
      <c r="F16" s="35"/>
      <c r="G16" s="79">
        <f t="shared" si="1"/>
        <v>8165900</v>
      </c>
      <c r="H16" s="79">
        <v>8165900</v>
      </c>
      <c r="I16" s="79"/>
      <c r="J16" s="79"/>
      <c r="K16" s="76">
        <f t="shared" si="3"/>
        <v>4320735.28</v>
      </c>
      <c r="L16" s="79">
        <v>4320735.28</v>
      </c>
      <c r="M16" s="79"/>
      <c r="N16" s="75"/>
    </row>
    <row r="17" spans="1:14" ht="21" customHeight="1" hidden="1">
      <c r="A17" s="57"/>
      <c r="B17" s="5"/>
      <c r="C17" s="56"/>
      <c r="D17" s="3"/>
      <c r="E17" s="23" t="s">
        <v>151</v>
      </c>
      <c r="F17" s="35"/>
      <c r="G17" s="79">
        <f t="shared" si="1"/>
        <v>180000</v>
      </c>
      <c r="H17" s="79">
        <v>180000</v>
      </c>
      <c r="I17" s="79"/>
      <c r="J17" s="79"/>
      <c r="K17" s="76">
        <f t="shared" si="3"/>
        <v>124824.21</v>
      </c>
      <c r="L17" s="79">
        <v>124824.21</v>
      </c>
      <c r="M17" s="79"/>
      <c r="N17" s="75"/>
    </row>
    <row r="18" spans="1:14" ht="18" customHeight="1" hidden="1">
      <c r="A18" s="57"/>
      <c r="B18" s="5"/>
      <c r="C18" s="56"/>
      <c r="D18" s="3"/>
      <c r="E18" s="36" t="s">
        <v>185</v>
      </c>
      <c r="F18" s="35"/>
      <c r="G18" s="79">
        <f t="shared" si="1"/>
        <v>8265000</v>
      </c>
      <c r="H18" s="79">
        <v>8265000</v>
      </c>
      <c r="I18" s="79"/>
      <c r="J18" s="79"/>
      <c r="K18" s="76">
        <f t="shared" si="3"/>
        <v>7676405.86</v>
      </c>
      <c r="L18" s="79">
        <v>7676405.86</v>
      </c>
      <c r="M18" s="79"/>
      <c r="N18" s="75"/>
    </row>
    <row r="19" spans="1:14" ht="21.75" customHeight="1" hidden="1">
      <c r="A19" s="57"/>
      <c r="B19" s="5"/>
      <c r="C19" s="56"/>
      <c r="D19" s="3"/>
      <c r="E19" s="36" t="s">
        <v>195</v>
      </c>
      <c r="F19" s="35"/>
      <c r="G19" s="79">
        <f t="shared" si="1"/>
        <v>1044280.3</v>
      </c>
      <c r="H19" s="79">
        <v>1044280.3</v>
      </c>
      <c r="I19" s="79"/>
      <c r="J19" s="79"/>
      <c r="K19" s="76">
        <f t="shared" si="3"/>
        <v>918061.49</v>
      </c>
      <c r="L19" s="79">
        <v>918061.49</v>
      </c>
      <c r="M19" s="79"/>
      <c r="N19" s="75"/>
    </row>
    <row r="20" spans="1:14" ht="21.75" customHeight="1" hidden="1">
      <c r="A20" s="57"/>
      <c r="B20" s="5"/>
      <c r="C20" s="56"/>
      <c r="D20" s="3"/>
      <c r="E20" s="20" t="s">
        <v>241</v>
      </c>
      <c r="F20" s="21"/>
      <c r="G20" s="80">
        <f>H20+I20</f>
        <v>108750</v>
      </c>
      <c r="H20" s="80">
        <v>108750</v>
      </c>
      <c r="I20" s="81"/>
      <c r="J20" s="73"/>
      <c r="K20" s="76">
        <f t="shared" si="3"/>
        <v>96291.27</v>
      </c>
      <c r="L20" s="80">
        <v>96291.27</v>
      </c>
      <c r="M20" s="79"/>
      <c r="N20" s="75"/>
    </row>
    <row r="21" spans="1:15" ht="33" customHeight="1" hidden="1">
      <c r="A21" s="57"/>
      <c r="B21" s="57"/>
      <c r="C21" s="56"/>
      <c r="D21" s="2"/>
      <c r="E21" s="2" t="s">
        <v>149</v>
      </c>
      <c r="F21" s="2"/>
      <c r="G21" s="37">
        <f>H21+I21</f>
        <v>280000</v>
      </c>
      <c r="H21" s="38">
        <v>180000</v>
      </c>
      <c r="I21" s="38">
        <v>100000</v>
      </c>
      <c r="J21" s="38">
        <v>100000</v>
      </c>
      <c r="K21" s="76">
        <f>L21+M21</f>
        <v>93128.96</v>
      </c>
      <c r="L21" s="38">
        <v>71129.96</v>
      </c>
      <c r="M21" s="38">
        <v>21999</v>
      </c>
      <c r="N21" s="38">
        <v>21999</v>
      </c>
      <c r="O21" s="39"/>
    </row>
    <row r="22" spans="1:15" ht="33" customHeight="1" hidden="1">
      <c r="A22" s="58"/>
      <c r="B22" s="58"/>
      <c r="C22" s="56"/>
      <c r="D22" s="3"/>
      <c r="E22" s="24" t="s">
        <v>239</v>
      </c>
      <c r="F22" s="3"/>
      <c r="G22" s="37">
        <f>H22+I22</f>
        <v>5200000</v>
      </c>
      <c r="H22" s="37">
        <f>SUM(H23:H25)</f>
        <v>2109100</v>
      </c>
      <c r="I22" s="82">
        <f>SUM(I23:I25)</f>
        <v>3090900</v>
      </c>
      <c r="J22" s="37">
        <f>SUM(J23:J25)</f>
        <v>3090900</v>
      </c>
      <c r="K22" s="76">
        <f>L22+M22</f>
        <v>4089315.4699999997</v>
      </c>
      <c r="L22" s="37">
        <f>SUM(L23:L25)</f>
        <v>1348415.47</v>
      </c>
      <c r="M22" s="37">
        <f>SUM(M23:M25)</f>
        <v>2740900</v>
      </c>
      <c r="N22" s="37">
        <f>SUM(N23:N25)</f>
        <v>2740900</v>
      </c>
      <c r="O22" s="40"/>
    </row>
    <row r="23" spans="1:14" ht="21.75" customHeight="1" hidden="1">
      <c r="A23" s="57"/>
      <c r="B23" s="5"/>
      <c r="C23" s="56"/>
      <c r="D23" s="3"/>
      <c r="E23" s="4" t="s">
        <v>205</v>
      </c>
      <c r="F23" s="35"/>
      <c r="G23" s="79">
        <f t="shared" si="1"/>
        <v>822280.3</v>
      </c>
      <c r="H23" s="79"/>
      <c r="I23" s="79">
        <v>822280.3</v>
      </c>
      <c r="J23" s="79">
        <v>822280.3</v>
      </c>
      <c r="K23" s="76">
        <f t="shared" si="3"/>
        <v>822280.3</v>
      </c>
      <c r="L23" s="79"/>
      <c r="M23" s="79">
        <v>822280.3</v>
      </c>
      <c r="N23" s="79">
        <v>822280.3</v>
      </c>
    </row>
    <row r="24" spans="1:14" ht="21.75" customHeight="1" hidden="1">
      <c r="A24" s="57"/>
      <c r="B24" s="5"/>
      <c r="C24" s="56"/>
      <c r="D24" s="3"/>
      <c r="E24" s="36" t="s">
        <v>238</v>
      </c>
      <c r="F24" s="35"/>
      <c r="G24" s="79">
        <f t="shared" si="1"/>
        <v>3506719.7</v>
      </c>
      <c r="H24" s="79">
        <v>2109100</v>
      </c>
      <c r="I24" s="79">
        <v>1397619.7</v>
      </c>
      <c r="J24" s="79">
        <v>1397619.7</v>
      </c>
      <c r="K24" s="76">
        <f t="shared" si="3"/>
        <v>2396035.17</v>
      </c>
      <c r="L24" s="79">
        <v>1348415.47</v>
      </c>
      <c r="M24" s="75">
        <v>1047619.7</v>
      </c>
      <c r="N24" s="75">
        <v>1047619.7</v>
      </c>
    </row>
    <row r="25" spans="1:14" ht="69" customHeight="1" hidden="1">
      <c r="A25" s="57"/>
      <c r="B25" s="5"/>
      <c r="C25" s="56"/>
      <c r="D25" s="3"/>
      <c r="E25" s="36" t="s">
        <v>254</v>
      </c>
      <c r="F25" s="35"/>
      <c r="G25" s="79">
        <f t="shared" si="1"/>
        <v>871000</v>
      </c>
      <c r="H25" s="79"/>
      <c r="I25" s="79">
        <v>871000</v>
      </c>
      <c r="J25" s="79">
        <v>871000</v>
      </c>
      <c r="K25" s="76">
        <f t="shared" si="3"/>
        <v>871000</v>
      </c>
      <c r="L25" s="79"/>
      <c r="M25" s="79">
        <v>871000</v>
      </c>
      <c r="N25" s="75">
        <v>871000</v>
      </c>
    </row>
    <row r="26" spans="1:14" ht="3" customHeight="1" hidden="1">
      <c r="A26" s="57"/>
      <c r="B26" s="5"/>
      <c r="C26" s="56"/>
      <c r="D26" s="3"/>
      <c r="E26" s="41"/>
      <c r="F26" s="41"/>
      <c r="G26" s="83"/>
      <c r="H26" s="83"/>
      <c r="I26" s="83"/>
      <c r="J26" s="83"/>
      <c r="K26" s="76">
        <f t="shared" si="3"/>
        <v>0</v>
      </c>
      <c r="L26" s="79"/>
      <c r="M26" s="79"/>
      <c r="N26" s="75"/>
    </row>
    <row r="27" spans="1:14" ht="45.75" customHeight="1">
      <c r="A27" s="5" t="s">
        <v>143</v>
      </c>
      <c r="B27" s="5">
        <v>2144</v>
      </c>
      <c r="C27" s="56" t="s">
        <v>17</v>
      </c>
      <c r="D27" s="23" t="s">
        <v>21</v>
      </c>
      <c r="E27" s="23" t="s">
        <v>203</v>
      </c>
      <c r="F27" s="35"/>
      <c r="G27" s="79">
        <f t="shared" si="1"/>
        <v>115000</v>
      </c>
      <c r="H27" s="79">
        <v>115000</v>
      </c>
      <c r="I27" s="79"/>
      <c r="J27" s="79"/>
      <c r="K27" s="76">
        <f t="shared" si="3"/>
        <v>64885.05</v>
      </c>
      <c r="L27" s="79">
        <v>64885.05</v>
      </c>
      <c r="M27" s="79"/>
      <c r="N27" s="75"/>
    </row>
    <row r="28" spans="1:14" ht="63.75" customHeight="1">
      <c r="A28" s="57" t="s">
        <v>12</v>
      </c>
      <c r="B28" s="5">
        <v>2010</v>
      </c>
      <c r="C28" s="56" t="s">
        <v>13</v>
      </c>
      <c r="D28" s="3" t="s">
        <v>14</v>
      </c>
      <c r="E28" s="25" t="s">
        <v>115</v>
      </c>
      <c r="F28" s="1" t="s">
        <v>154</v>
      </c>
      <c r="G28" s="37">
        <f>SUM(G29:G33)</f>
        <v>3221408.4600000004</v>
      </c>
      <c r="H28" s="37">
        <f>SUM(H29:H33)</f>
        <v>3096231.2800000003</v>
      </c>
      <c r="I28" s="37">
        <f>SUM(I29:I33)</f>
        <v>125177.18000000001</v>
      </c>
      <c r="J28" s="37">
        <f>SUM(J29:J33)</f>
        <v>125177.18000000001</v>
      </c>
      <c r="K28" s="76">
        <f t="shared" si="3"/>
        <v>2501713.93</v>
      </c>
      <c r="L28" s="37">
        <f>SUM(L29:L33)</f>
        <v>2501713.93</v>
      </c>
      <c r="M28" s="37">
        <f>SUM(M29:M33)</f>
        <v>0</v>
      </c>
      <c r="N28" s="37">
        <f>SUM(N29:N33)</f>
        <v>0</v>
      </c>
    </row>
    <row r="29" spans="1:14" ht="0" customHeight="1" hidden="1">
      <c r="A29" s="57"/>
      <c r="B29" s="5"/>
      <c r="C29" s="56"/>
      <c r="D29" s="3"/>
      <c r="E29" s="23" t="s">
        <v>116</v>
      </c>
      <c r="F29" s="35"/>
      <c r="G29" s="79">
        <f>SUM(H29:I29)</f>
        <v>1331231.28</v>
      </c>
      <c r="H29" s="79">
        <v>1331231.28</v>
      </c>
      <c r="I29" s="79"/>
      <c r="J29" s="79"/>
      <c r="K29" s="76">
        <f t="shared" si="3"/>
        <v>1331231.28</v>
      </c>
      <c r="L29" s="79">
        <v>1331231.28</v>
      </c>
      <c r="M29" s="79"/>
      <c r="N29" s="75"/>
    </row>
    <row r="30" spans="1:14" ht="18" customHeight="1" hidden="1">
      <c r="A30" s="67"/>
      <c r="B30" s="67"/>
      <c r="C30" s="68"/>
      <c r="D30" s="41"/>
      <c r="E30" s="36" t="s">
        <v>122</v>
      </c>
      <c r="F30" s="42"/>
      <c r="G30" s="79">
        <f>SUM(H30:I30)</f>
        <v>1124000</v>
      </c>
      <c r="H30" s="79">
        <v>1124000</v>
      </c>
      <c r="I30" s="79"/>
      <c r="J30" s="79"/>
      <c r="K30" s="76">
        <f t="shared" si="3"/>
        <v>535784.05</v>
      </c>
      <c r="L30" s="79">
        <v>535784.05</v>
      </c>
      <c r="M30" s="79"/>
      <c r="N30" s="75"/>
    </row>
    <row r="31" spans="1:14" ht="19.5" customHeight="1" hidden="1">
      <c r="A31" s="67"/>
      <c r="B31" s="67"/>
      <c r="C31" s="68"/>
      <c r="D31" s="41"/>
      <c r="E31" s="36" t="s">
        <v>185</v>
      </c>
      <c r="F31" s="42"/>
      <c r="G31" s="79">
        <f>SUM(H31:I31)</f>
        <v>641000</v>
      </c>
      <c r="H31" s="79">
        <v>641000</v>
      </c>
      <c r="I31" s="79"/>
      <c r="J31" s="79"/>
      <c r="K31" s="76">
        <f t="shared" si="3"/>
        <v>634698.6</v>
      </c>
      <c r="L31" s="79">
        <v>634698.6</v>
      </c>
      <c r="M31" s="79"/>
      <c r="N31" s="75"/>
    </row>
    <row r="32" spans="1:14" ht="19.5" customHeight="1" hidden="1">
      <c r="A32" s="67"/>
      <c r="B32" s="67"/>
      <c r="C32" s="68"/>
      <c r="D32" s="41"/>
      <c r="E32" s="36" t="s">
        <v>236</v>
      </c>
      <c r="F32" s="42"/>
      <c r="G32" s="79">
        <f>SUM(H32:I32)</f>
        <v>4008.46</v>
      </c>
      <c r="H32" s="79"/>
      <c r="I32" s="79">
        <f>J32</f>
        <v>4008.46</v>
      </c>
      <c r="J32" s="79">
        <v>4008.46</v>
      </c>
      <c r="K32" s="76"/>
      <c r="L32" s="79"/>
      <c r="M32" s="79"/>
      <c r="N32" s="75"/>
    </row>
    <row r="33" spans="1:14" ht="19.5" customHeight="1" hidden="1">
      <c r="A33" s="67"/>
      <c r="B33" s="67"/>
      <c r="C33" s="68"/>
      <c r="D33" s="41"/>
      <c r="E33" s="36" t="s">
        <v>237</v>
      </c>
      <c r="F33" s="42"/>
      <c r="G33" s="79">
        <f>SUM(H33:I33)</f>
        <v>121168.72</v>
      </c>
      <c r="H33" s="79"/>
      <c r="I33" s="79">
        <f>J33</f>
        <v>121168.72</v>
      </c>
      <c r="J33" s="79">
        <v>121168.72</v>
      </c>
      <c r="K33" s="76"/>
      <c r="L33" s="79"/>
      <c r="M33" s="79"/>
      <c r="N33" s="75"/>
    </row>
    <row r="34" spans="1:14" ht="76.5" customHeight="1">
      <c r="A34" s="57" t="s">
        <v>109</v>
      </c>
      <c r="B34" s="5">
        <v>2100</v>
      </c>
      <c r="C34" s="56"/>
      <c r="D34" s="26" t="s">
        <v>110</v>
      </c>
      <c r="E34" s="4" t="s">
        <v>120</v>
      </c>
      <c r="F34" s="1" t="s">
        <v>179</v>
      </c>
      <c r="G34" s="37">
        <f>H34+I34</f>
        <v>1953900</v>
      </c>
      <c r="H34" s="37">
        <f>SUM(H35:H38)</f>
        <v>1953900</v>
      </c>
      <c r="I34" s="37"/>
      <c r="J34" s="37"/>
      <c r="K34" s="76">
        <f t="shared" si="3"/>
        <v>1878325.74</v>
      </c>
      <c r="L34" s="37">
        <f>SUM(L35:L38)</f>
        <v>1878325.74</v>
      </c>
      <c r="M34" s="37">
        <f>SUM(M35:M38)</f>
        <v>0</v>
      </c>
      <c r="N34" s="37">
        <f>SUM(N35:N38)</f>
        <v>0</v>
      </c>
    </row>
    <row r="35" spans="1:14" ht="3" customHeight="1" hidden="1">
      <c r="A35" s="59"/>
      <c r="B35" s="60"/>
      <c r="C35" s="61"/>
      <c r="D35" s="23"/>
      <c r="E35" s="23" t="s">
        <v>116</v>
      </c>
      <c r="F35" s="35"/>
      <c r="G35" s="79">
        <v>740000</v>
      </c>
      <c r="H35" s="79">
        <v>740000</v>
      </c>
      <c r="I35" s="79"/>
      <c r="J35" s="79"/>
      <c r="K35" s="76">
        <f t="shared" si="3"/>
        <v>740000</v>
      </c>
      <c r="L35" s="79">
        <v>740000</v>
      </c>
      <c r="M35" s="79"/>
      <c r="N35" s="75"/>
    </row>
    <row r="36" spans="1:14" ht="24.75" customHeight="1" hidden="1">
      <c r="A36" s="59"/>
      <c r="B36" s="60"/>
      <c r="C36" s="61"/>
      <c r="D36" s="42"/>
      <c r="E36" s="36" t="s">
        <v>122</v>
      </c>
      <c r="F36" s="35"/>
      <c r="G36" s="79">
        <v>169900</v>
      </c>
      <c r="H36" s="79">
        <v>169900</v>
      </c>
      <c r="I36" s="79"/>
      <c r="J36" s="79"/>
      <c r="K36" s="76">
        <f t="shared" si="3"/>
        <v>94325.74</v>
      </c>
      <c r="L36" s="79">
        <v>94325.74</v>
      </c>
      <c r="M36" s="79"/>
      <c r="N36" s="75"/>
    </row>
    <row r="37" spans="1:14" ht="33.75" customHeight="1" hidden="1">
      <c r="A37" s="59"/>
      <c r="B37" s="60"/>
      <c r="C37" s="61"/>
      <c r="D37" s="42"/>
      <c r="E37" s="36" t="s">
        <v>185</v>
      </c>
      <c r="F37" s="35"/>
      <c r="G37" s="79">
        <v>660000</v>
      </c>
      <c r="H37" s="79">
        <v>924000</v>
      </c>
      <c r="I37" s="79"/>
      <c r="J37" s="79"/>
      <c r="K37" s="76">
        <f t="shared" si="3"/>
        <v>924000</v>
      </c>
      <c r="L37" s="79">
        <v>924000</v>
      </c>
      <c r="M37" s="79"/>
      <c r="N37" s="75"/>
    </row>
    <row r="38" spans="1:14" ht="47.25">
      <c r="A38" s="57" t="s">
        <v>121</v>
      </c>
      <c r="B38" s="57" t="s">
        <v>22</v>
      </c>
      <c r="C38" s="56" t="s">
        <v>17</v>
      </c>
      <c r="D38" s="23" t="s">
        <v>18</v>
      </c>
      <c r="E38" s="43" t="s">
        <v>144</v>
      </c>
      <c r="F38" s="35"/>
      <c r="G38" s="79">
        <v>120000</v>
      </c>
      <c r="H38" s="79">
        <v>120000</v>
      </c>
      <c r="I38" s="79"/>
      <c r="J38" s="79"/>
      <c r="K38" s="76">
        <f t="shared" si="3"/>
        <v>120000</v>
      </c>
      <c r="L38" s="79">
        <v>120000</v>
      </c>
      <c r="M38" s="79"/>
      <c r="N38" s="75"/>
    </row>
    <row r="39" spans="1:14" ht="93" customHeight="1">
      <c r="A39" s="57" t="s">
        <v>113</v>
      </c>
      <c r="B39" s="5">
        <v>2111</v>
      </c>
      <c r="C39" s="56" t="s">
        <v>15</v>
      </c>
      <c r="D39" s="3" t="s">
        <v>16</v>
      </c>
      <c r="E39" s="1" t="s">
        <v>155</v>
      </c>
      <c r="F39" s="1" t="s">
        <v>156</v>
      </c>
      <c r="G39" s="37">
        <f>H39+I39</f>
        <v>1347000</v>
      </c>
      <c r="H39" s="37">
        <f>SUM(H40:H41)</f>
        <v>1347000</v>
      </c>
      <c r="I39" s="37"/>
      <c r="J39" s="37"/>
      <c r="K39" s="76">
        <f t="shared" si="3"/>
        <v>725016.24</v>
      </c>
      <c r="L39" s="37">
        <f>SUM(L40:L41)</f>
        <v>725016.24</v>
      </c>
      <c r="M39" s="37">
        <f>SUM(M40:M41)</f>
        <v>0</v>
      </c>
      <c r="N39" s="37">
        <f>SUM(N40:N41)</f>
        <v>0</v>
      </c>
    </row>
    <row r="40" spans="1:14" ht="17.25" customHeight="1" hidden="1">
      <c r="A40" s="57"/>
      <c r="B40" s="5"/>
      <c r="C40" s="56"/>
      <c r="D40" s="3"/>
      <c r="E40" s="36" t="s">
        <v>122</v>
      </c>
      <c r="F40" s="35"/>
      <c r="G40" s="79">
        <v>815000</v>
      </c>
      <c r="H40" s="79">
        <v>428000</v>
      </c>
      <c r="I40" s="79"/>
      <c r="J40" s="79"/>
      <c r="K40" s="76">
        <f t="shared" si="3"/>
        <v>170601.67</v>
      </c>
      <c r="L40" s="79">
        <v>170601.67</v>
      </c>
      <c r="M40" s="79"/>
      <c r="N40" s="75"/>
    </row>
    <row r="41" spans="1:14" ht="17.25" customHeight="1" hidden="1">
      <c r="A41" s="57"/>
      <c r="B41" s="5"/>
      <c r="C41" s="56"/>
      <c r="D41" s="3"/>
      <c r="E41" s="23" t="s">
        <v>152</v>
      </c>
      <c r="F41" s="35"/>
      <c r="G41" s="79">
        <v>810000</v>
      </c>
      <c r="H41" s="79">
        <v>919000</v>
      </c>
      <c r="I41" s="79"/>
      <c r="J41" s="79"/>
      <c r="K41" s="76">
        <f t="shared" si="3"/>
        <v>554414.57</v>
      </c>
      <c r="L41" s="79">
        <v>554414.57</v>
      </c>
      <c r="M41" s="79"/>
      <c r="N41" s="75"/>
    </row>
    <row r="42" spans="1:14" ht="110.25">
      <c r="A42" s="57" t="s">
        <v>114</v>
      </c>
      <c r="B42" s="5">
        <v>2113</v>
      </c>
      <c r="C42" s="56" t="s">
        <v>19</v>
      </c>
      <c r="D42" s="3" t="s">
        <v>20</v>
      </c>
      <c r="E42" s="4" t="s">
        <v>117</v>
      </c>
      <c r="F42" s="1" t="s">
        <v>157</v>
      </c>
      <c r="G42" s="37">
        <f aca="true" t="shared" si="4" ref="G42:G49">H42+I42</f>
        <v>150000</v>
      </c>
      <c r="H42" s="84">
        <v>150000</v>
      </c>
      <c r="I42" s="84"/>
      <c r="J42" s="84"/>
      <c r="K42" s="76">
        <f t="shared" si="3"/>
        <v>112633.21</v>
      </c>
      <c r="L42" s="85">
        <v>112633.21</v>
      </c>
      <c r="M42" s="84"/>
      <c r="N42" s="75"/>
    </row>
    <row r="43" spans="1:14" ht="63">
      <c r="A43" s="5">
        <v>212144</v>
      </c>
      <c r="B43" s="5">
        <v>2144</v>
      </c>
      <c r="C43" s="56" t="s">
        <v>17</v>
      </c>
      <c r="D43" s="3" t="s">
        <v>21</v>
      </c>
      <c r="E43" s="4" t="s">
        <v>158</v>
      </c>
      <c r="F43" s="1" t="s">
        <v>159</v>
      </c>
      <c r="G43" s="37">
        <f t="shared" si="4"/>
        <v>3828300</v>
      </c>
      <c r="H43" s="84">
        <v>3828300</v>
      </c>
      <c r="I43" s="84"/>
      <c r="J43" s="84"/>
      <c r="K43" s="76">
        <f t="shared" si="3"/>
        <v>2668068.68</v>
      </c>
      <c r="L43" s="85">
        <v>2668068.68</v>
      </c>
      <c r="M43" s="84"/>
      <c r="N43" s="75"/>
    </row>
    <row r="44" spans="1:14" ht="78.75">
      <c r="A44" s="57" t="s">
        <v>119</v>
      </c>
      <c r="B44" s="5">
        <v>2152</v>
      </c>
      <c r="C44" s="56" t="s">
        <v>17</v>
      </c>
      <c r="D44" s="3" t="s">
        <v>18</v>
      </c>
      <c r="E44" s="1" t="s">
        <v>118</v>
      </c>
      <c r="F44" s="1" t="s">
        <v>160</v>
      </c>
      <c r="G44" s="37">
        <f t="shared" si="4"/>
        <v>2160000</v>
      </c>
      <c r="H44" s="37">
        <v>2160000</v>
      </c>
      <c r="I44" s="37"/>
      <c r="J44" s="37"/>
      <c r="K44" s="76">
        <f t="shared" si="3"/>
        <v>1560438.15</v>
      </c>
      <c r="L44" s="37">
        <v>1560438.15</v>
      </c>
      <c r="M44" s="37"/>
      <c r="N44" s="75"/>
    </row>
    <row r="45" spans="1:14" ht="78.75">
      <c r="A45" s="57" t="s">
        <v>23</v>
      </c>
      <c r="B45" s="57" t="s">
        <v>24</v>
      </c>
      <c r="C45" s="56">
        <v>1040</v>
      </c>
      <c r="D45" s="3" t="s">
        <v>25</v>
      </c>
      <c r="E45" s="4" t="s">
        <v>26</v>
      </c>
      <c r="F45" s="1" t="s">
        <v>27</v>
      </c>
      <c r="G45" s="37">
        <f t="shared" si="4"/>
        <v>80000</v>
      </c>
      <c r="H45" s="37">
        <v>80000</v>
      </c>
      <c r="I45" s="37"/>
      <c r="J45" s="37"/>
      <c r="K45" s="76">
        <f t="shared" si="3"/>
        <v>0</v>
      </c>
      <c r="L45" s="37">
        <v>0</v>
      </c>
      <c r="M45" s="37"/>
      <c r="N45" s="75"/>
    </row>
    <row r="46" spans="1:15" ht="94.5">
      <c r="A46" s="57" t="s">
        <v>28</v>
      </c>
      <c r="B46" s="57" t="s">
        <v>29</v>
      </c>
      <c r="C46" s="56">
        <v>1030</v>
      </c>
      <c r="D46" s="3" t="s">
        <v>30</v>
      </c>
      <c r="E46" s="4" t="s">
        <v>132</v>
      </c>
      <c r="F46" s="1" t="s">
        <v>161</v>
      </c>
      <c r="G46" s="37">
        <f t="shared" si="4"/>
        <v>84000</v>
      </c>
      <c r="H46" s="37">
        <v>84000</v>
      </c>
      <c r="I46" s="37"/>
      <c r="J46" s="37"/>
      <c r="K46" s="76">
        <f t="shared" si="3"/>
        <v>62030.84</v>
      </c>
      <c r="L46" s="37">
        <v>62030.84</v>
      </c>
      <c r="M46" s="37"/>
      <c r="N46" s="75"/>
      <c r="O46" s="22" t="s">
        <v>111</v>
      </c>
    </row>
    <row r="47" spans="1:14" ht="110.25">
      <c r="A47" s="57" t="s">
        <v>31</v>
      </c>
      <c r="B47" s="57" t="s">
        <v>32</v>
      </c>
      <c r="C47" s="56">
        <v>1090</v>
      </c>
      <c r="D47" s="3" t="s">
        <v>126</v>
      </c>
      <c r="E47" s="4" t="s">
        <v>125</v>
      </c>
      <c r="F47" s="1" t="s">
        <v>162</v>
      </c>
      <c r="G47" s="37">
        <f t="shared" si="4"/>
        <v>196000</v>
      </c>
      <c r="H47" s="37">
        <v>196000</v>
      </c>
      <c r="I47" s="37">
        <v>0</v>
      </c>
      <c r="J47" s="37"/>
      <c r="K47" s="76">
        <f t="shared" si="3"/>
        <v>130327.48</v>
      </c>
      <c r="L47" s="37">
        <v>130327.48</v>
      </c>
      <c r="M47" s="37"/>
      <c r="N47" s="75"/>
    </row>
    <row r="48" spans="1:14" ht="63">
      <c r="A48" s="57" t="s">
        <v>31</v>
      </c>
      <c r="B48" s="57" t="s">
        <v>32</v>
      </c>
      <c r="C48" s="56">
        <v>1090</v>
      </c>
      <c r="D48" s="3" t="s">
        <v>33</v>
      </c>
      <c r="E48" s="4" t="s">
        <v>34</v>
      </c>
      <c r="F48" s="1" t="s">
        <v>164</v>
      </c>
      <c r="G48" s="37">
        <f t="shared" si="4"/>
        <v>450000</v>
      </c>
      <c r="H48" s="37">
        <v>450000</v>
      </c>
      <c r="I48" s="37"/>
      <c r="J48" s="37"/>
      <c r="K48" s="76">
        <f t="shared" si="3"/>
        <v>365900</v>
      </c>
      <c r="L48" s="37">
        <v>365900</v>
      </c>
      <c r="M48" s="37"/>
      <c r="N48" s="75"/>
    </row>
    <row r="49" spans="1:14" ht="63">
      <c r="A49" s="57" t="s">
        <v>35</v>
      </c>
      <c r="B49" s="57" t="s">
        <v>36</v>
      </c>
      <c r="C49" s="56" t="s">
        <v>103</v>
      </c>
      <c r="D49" s="3" t="s">
        <v>37</v>
      </c>
      <c r="E49" s="4" t="s">
        <v>38</v>
      </c>
      <c r="F49" s="1" t="s">
        <v>163</v>
      </c>
      <c r="G49" s="37">
        <f t="shared" si="4"/>
        <v>1087000</v>
      </c>
      <c r="H49" s="37">
        <v>1087000</v>
      </c>
      <c r="I49" s="37"/>
      <c r="J49" s="37"/>
      <c r="K49" s="76">
        <f t="shared" si="3"/>
        <v>709039.28</v>
      </c>
      <c r="L49" s="37">
        <v>709039.28</v>
      </c>
      <c r="M49" s="37"/>
      <c r="N49" s="75"/>
    </row>
    <row r="50" spans="1:14" ht="61.5" customHeight="1">
      <c r="A50" s="57" t="s">
        <v>35</v>
      </c>
      <c r="B50" s="57" t="s">
        <v>36</v>
      </c>
      <c r="C50" s="56" t="s">
        <v>103</v>
      </c>
      <c r="D50" s="3" t="s">
        <v>37</v>
      </c>
      <c r="E50" s="4" t="s">
        <v>139</v>
      </c>
      <c r="F50" s="1" t="s">
        <v>138</v>
      </c>
      <c r="G50" s="37">
        <f aca="true" t="shared" si="5" ref="G50:G60">H50+I50</f>
        <v>1063000</v>
      </c>
      <c r="H50" s="37">
        <v>1063000</v>
      </c>
      <c r="I50" s="37"/>
      <c r="J50" s="37"/>
      <c r="K50" s="76">
        <f t="shared" si="3"/>
        <v>610500.98</v>
      </c>
      <c r="L50" s="37">
        <v>610500.98</v>
      </c>
      <c r="M50" s="37"/>
      <c r="N50" s="75"/>
    </row>
    <row r="51" spans="1:14" ht="15.75" hidden="1">
      <c r="A51" s="57"/>
      <c r="B51" s="57"/>
      <c r="C51" s="56"/>
      <c r="D51" s="3"/>
      <c r="E51" s="4"/>
      <c r="F51" s="1"/>
      <c r="G51" s="37"/>
      <c r="H51" s="37"/>
      <c r="I51" s="86"/>
      <c r="J51" s="86"/>
      <c r="K51" s="76"/>
      <c r="L51" s="86"/>
      <c r="M51" s="86"/>
      <c r="N51" s="75"/>
    </row>
    <row r="52" spans="1:14" ht="79.5" customHeight="1">
      <c r="A52" s="57" t="s">
        <v>39</v>
      </c>
      <c r="B52" s="57" t="s">
        <v>40</v>
      </c>
      <c r="C52" s="56" t="s">
        <v>104</v>
      </c>
      <c r="D52" s="3" t="s">
        <v>41</v>
      </c>
      <c r="E52" s="4" t="s">
        <v>137</v>
      </c>
      <c r="F52" s="1" t="s">
        <v>165</v>
      </c>
      <c r="G52" s="37">
        <f t="shared" si="5"/>
        <v>2600000</v>
      </c>
      <c r="H52" s="37">
        <v>2600000</v>
      </c>
      <c r="I52" s="76"/>
      <c r="J52" s="76"/>
      <c r="K52" s="37">
        <f>L52+M52</f>
        <v>1319540.26</v>
      </c>
      <c r="L52" s="37">
        <v>1319540.26</v>
      </c>
      <c r="M52" s="76"/>
      <c r="N52" s="75"/>
    </row>
    <row r="53" spans="1:14" ht="79.5" customHeight="1">
      <c r="A53" s="57" t="s">
        <v>39</v>
      </c>
      <c r="B53" s="57" t="s">
        <v>40</v>
      </c>
      <c r="C53" s="56" t="s">
        <v>104</v>
      </c>
      <c r="D53" s="3" t="s">
        <v>41</v>
      </c>
      <c r="E53" s="4" t="s">
        <v>149</v>
      </c>
      <c r="F53" s="1" t="s">
        <v>150</v>
      </c>
      <c r="G53" s="37">
        <f t="shared" si="5"/>
        <v>604000</v>
      </c>
      <c r="H53" s="37">
        <v>604000</v>
      </c>
      <c r="I53" s="76"/>
      <c r="J53" s="76"/>
      <c r="K53" s="76">
        <f aca="true" t="shared" si="6" ref="K53:K65">L53+M53</f>
        <v>154000</v>
      </c>
      <c r="L53" s="76">
        <v>154000</v>
      </c>
      <c r="M53" s="76"/>
      <c r="N53" s="75"/>
    </row>
    <row r="54" spans="1:14" ht="78.75">
      <c r="A54" s="57" t="s">
        <v>202</v>
      </c>
      <c r="B54" s="57" t="s">
        <v>42</v>
      </c>
      <c r="C54" s="56" t="s">
        <v>103</v>
      </c>
      <c r="D54" s="1" t="s">
        <v>43</v>
      </c>
      <c r="E54" s="4" t="s">
        <v>153</v>
      </c>
      <c r="F54" s="1" t="s">
        <v>135</v>
      </c>
      <c r="G54" s="37">
        <f t="shared" si="5"/>
        <v>454500</v>
      </c>
      <c r="H54" s="37">
        <v>454500</v>
      </c>
      <c r="I54" s="76"/>
      <c r="J54" s="76"/>
      <c r="K54" s="37">
        <f t="shared" si="6"/>
        <v>326087.45</v>
      </c>
      <c r="L54" s="37">
        <v>326087.45</v>
      </c>
      <c r="M54" s="76"/>
      <c r="N54" s="75"/>
    </row>
    <row r="55" spans="1:14" ht="78.75">
      <c r="A55" s="58" t="s">
        <v>35</v>
      </c>
      <c r="B55" s="58" t="s">
        <v>36</v>
      </c>
      <c r="C55" s="56" t="s">
        <v>225</v>
      </c>
      <c r="D55" s="3" t="s">
        <v>37</v>
      </c>
      <c r="E55" s="3" t="s">
        <v>149</v>
      </c>
      <c r="F55" s="1" t="s">
        <v>150</v>
      </c>
      <c r="G55" s="37">
        <f t="shared" si="5"/>
        <v>6000</v>
      </c>
      <c r="H55" s="37">
        <v>6000</v>
      </c>
      <c r="I55" s="76"/>
      <c r="J55" s="76"/>
      <c r="K55" s="76">
        <f t="shared" si="6"/>
        <v>6000</v>
      </c>
      <c r="L55" s="76">
        <v>6000</v>
      </c>
      <c r="M55" s="76"/>
      <c r="N55" s="75"/>
    </row>
    <row r="56" spans="1:14" ht="78.75">
      <c r="A56" s="65" t="s">
        <v>145</v>
      </c>
      <c r="B56" s="65" t="s">
        <v>146</v>
      </c>
      <c r="C56" s="66" t="s">
        <v>147</v>
      </c>
      <c r="D56" s="44" t="s">
        <v>148</v>
      </c>
      <c r="E56" s="4" t="s">
        <v>149</v>
      </c>
      <c r="F56" s="1" t="s">
        <v>150</v>
      </c>
      <c r="G56" s="37">
        <f t="shared" si="5"/>
        <v>15000</v>
      </c>
      <c r="H56" s="37">
        <v>15000</v>
      </c>
      <c r="I56" s="76"/>
      <c r="J56" s="76"/>
      <c r="K56" s="76">
        <f t="shared" si="6"/>
        <v>0</v>
      </c>
      <c r="L56" s="76"/>
      <c r="M56" s="76"/>
      <c r="N56" s="75"/>
    </row>
    <row r="57" spans="1:14" ht="78.75">
      <c r="A57" s="65" t="s">
        <v>145</v>
      </c>
      <c r="B57" s="65" t="s">
        <v>146</v>
      </c>
      <c r="C57" s="66" t="s">
        <v>147</v>
      </c>
      <c r="D57" s="44" t="s">
        <v>148</v>
      </c>
      <c r="E57" s="4" t="s">
        <v>213</v>
      </c>
      <c r="F57" s="1" t="s">
        <v>214</v>
      </c>
      <c r="G57" s="37">
        <f t="shared" si="5"/>
        <v>800000</v>
      </c>
      <c r="H57" s="37">
        <v>800000</v>
      </c>
      <c r="I57" s="76"/>
      <c r="J57" s="76"/>
      <c r="K57" s="76">
        <f t="shared" si="6"/>
        <v>800000</v>
      </c>
      <c r="L57" s="37">
        <v>800000</v>
      </c>
      <c r="M57" s="76"/>
      <c r="N57" s="75"/>
    </row>
    <row r="58" spans="1:14" ht="94.5">
      <c r="A58" s="69" t="s">
        <v>226</v>
      </c>
      <c r="B58" s="69" t="s">
        <v>227</v>
      </c>
      <c r="C58" s="66" t="s">
        <v>228</v>
      </c>
      <c r="D58" s="44" t="s">
        <v>229</v>
      </c>
      <c r="E58" s="44" t="s">
        <v>149</v>
      </c>
      <c r="F58" s="44" t="s">
        <v>150</v>
      </c>
      <c r="G58" s="37">
        <f t="shared" si="5"/>
        <v>225000</v>
      </c>
      <c r="H58" s="37">
        <v>225000</v>
      </c>
      <c r="I58" s="37"/>
      <c r="J58" s="37"/>
      <c r="K58" s="76">
        <f t="shared" si="6"/>
        <v>225000</v>
      </c>
      <c r="L58" s="37">
        <v>225000</v>
      </c>
      <c r="M58" s="37"/>
      <c r="N58" s="37"/>
    </row>
    <row r="59" spans="1:14" ht="63">
      <c r="A59" s="57" t="s">
        <v>44</v>
      </c>
      <c r="B59" s="57" t="s">
        <v>45</v>
      </c>
      <c r="C59" s="56" t="s">
        <v>46</v>
      </c>
      <c r="D59" s="3" t="s">
        <v>47</v>
      </c>
      <c r="E59" s="4" t="s">
        <v>48</v>
      </c>
      <c r="F59" s="1" t="s">
        <v>136</v>
      </c>
      <c r="G59" s="37">
        <f t="shared" si="5"/>
        <v>100000</v>
      </c>
      <c r="H59" s="37">
        <v>91500</v>
      </c>
      <c r="I59" s="37">
        <v>8500</v>
      </c>
      <c r="J59" s="37">
        <v>8500</v>
      </c>
      <c r="K59" s="76">
        <f>L59+M59</f>
        <v>48235.75</v>
      </c>
      <c r="L59" s="37">
        <v>39735.75</v>
      </c>
      <c r="M59" s="37">
        <v>8500</v>
      </c>
      <c r="N59" s="75">
        <v>8500</v>
      </c>
    </row>
    <row r="60" spans="1:14" ht="63">
      <c r="A60" s="57" t="s">
        <v>49</v>
      </c>
      <c r="B60" s="57" t="s">
        <v>50</v>
      </c>
      <c r="C60" s="56" t="s">
        <v>105</v>
      </c>
      <c r="D60" s="3" t="s">
        <v>51</v>
      </c>
      <c r="E60" s="4" t="s">
        <v>133</v>
      </c>
      <c r="F60" s="1" t="s">
        <v>134</v>
      </c>
      <c r="G60" s="37">
        <f t="shared" si="5"/>
        <v>1000000</v>
      </c>
      <c r="H60" s="37">
        <v>1000000</v>
      </c>
      <c r="I60" s="37"/>
      <c r="J60" s="37"/>
      <c r="K60" s="76">
        <f t="shared" si="6"/>
        <v>898185.78</v>
      </c>
      <c r="L60" s="37">
        <v>898185.78</v>
      </c>
      <c r="M60" s="37"/>
      <c r="N60" s="75"/>
    </row>
    <row r="61" spans="1:14" ht="47.25" customHeight="1">
      <c r="A61" s="62" t="s">
        <v>52</v>
      </c>
      <c r="B61" s="62"/>
      <c r="C61" s="63"/>
      <c r="D61" s="94" t="s">
        <v>53</v>
      </c>
      <c r="E61" s="95"/>
      <c r="F61" s="18"/>
      <c r="G61" s="76">
        <f aca="true" t="shared" si="7" ref="G61:N61">SUM(G62:G71)</f>
        <v>7633267</v>
      </c>
      <c r="H61" s="76">
        <f t="shared" si="7"/>
        <v>7376667</v>
      </c>
      <c r="I61" s="76">
        <f t="shared" si="7"/>
        <v>256600</v>
      </c>
      <c r="J61" s="76">
        <f t="shared" si="7"/>
        <v>256600</v>
      </c>
      <c r="K61" s="76">
        <f t="shared" si="6"/>
        <v>2434888.79</v>
      </c>
      <c r="L61" s="76">
        <f t="shared" si="7"/>
        <v>2308688.79</v>
      </c>
      <c r="M61" s="76">
        <f t="shared" si="7"/>
        <v>126200</v>
      </c>
      <c r="N61" s="76">
        <f t="shared" si="7"/>
        <v>126200</v>
      </c>
    </row>
    <row r="62" spans="1:14" ht="144.75" customHeight="1">
      <c r="A62" s="57" t="s">
        <v>54</v>
      </c>
      <c r="B62" s="57" t="s">
        <v>55</v>
      </c>
      <c r="C62" s="56" t="s">
        <v>106</v>
      </c>
      <c r="D62" s="3" t="s">
        <v>56</v>
      </c>
      <c r="E62" s="45" t="s">
        <v>130</v>
      </c>
      <c r="F62" s="1" t="s">
        <v>166</v>
      </c>
      <c r="G62" s="37">
        <f aca="true" t="shared" si="8" ref="G62:G99">H62+I62</f>
        <v>1000468</v>
      </c>
      <c r="H62" s="37">
        <v>1000468</v>
      </c>
      <c r="I62" s="37"/>
      <c r="J62" s="37"/>
      <c r="K62" s="76">
        <f t="shared" si="6"/>
        <v>413471.36</v>
      </c>
      <c r="L62" s="37">
        <v>413471.36</v>
      </c>
      <c r="M62" s="37"/>
      <c r="N62" s="75"/>
    </row>
    <row r="63" spans="1:14" ht="75.75" customHeight="1">
      <c r="A63" s="57" t="s">
        <v>54</v>
      </c>
      <c r="B63" s="57" t="s">
        <v>55</v>
      </c>
      <c r="C63" s="56" t="s">
        <v>231</v>
      </c>
      <c r="D63" s="2" t="s">
        <v>56</v>
      </c>
      <c r="E63" s="4" t="s">
        <v>149</v>
      </c>
      <c r="F63" s="1" t="s">
        <v>150</v>
      </c>
      <c r="G63" s="37">
        <f t="shared" si="8"/>
        <v>195000</v>
      </c>
      <c r="H63" s="37">
        <v>134100</v>
      </c>
      <c r="I63" s="37">
        <v>60900</v>
      </c>
      <c r="J63" s="37">
        <v>60900</v>
      </c>
      <c r="K63" s="76">
        <f t="shared" si="6"/>
        <v>27346.58</v>
      </c>
      <c r="L63" s="37">
        <v>27346.58</v>
      </c>
      <c r="M63" s="37"/>
      <c r="N63" s="75"/>
    </row>
    <row r="64" spans="1:14" ht="126">
      <c r="A64" s="57" t="s">
        <v>57</v>
      </c>
      <c r="B64" s="57" t="s">
        <v>58</v>
      </c>
      <c r="C64" s="56" t="s">
        <v>107</v>
      </c>
      <c r="D64" s="45" t="s">
        <v>230</v>
      </c>
      <c r="E64" s="4" t="s">
        <v>149</v>
      </c>
      <c r="F64" s="1" t="s">
        <v>150</v>
      </c>
      <c r="G64" s="37">
        <f t="shared" si="8"/>
        <v>557700</v>
      </c>
      <c r="H64" s="37">
        <v>362000</v>
      </c>
      <c r="I64" s="37">
        <v>195700</v>
      </c>
      <c r="J64" s="37">
        <v>195700</v>
      </c>
      <c r="K64" s="76">
        <f t="shared" si="6"/>
        <v>206689.91999999998</v>
      </c>
      <c r="L64" s="37">
        <v>80489.92</v>
      </c>
      <c r="M64" s="37">
        <v>126200</v>
      </c>
      <c r="N64" s="75">
        <v>126200</v>
      </c>
    </row>
    <row r="65" spans="1:14" ht="138.75" customHeight="1">
      <c r="A65" s="57" t="s">
        <v>57</v>
      </c>
      <c r="B65" s="57" t="s">
        <v>58</v>
      </c>
      <c r="C65" s="56" t="s">
        <v>107</v>
      </c>
      <c r="D65" s="45" t="s">
        <v>230</v>
      </c>
      <c r="E65" s="4" t="s">
        <v>130</v>
      </c>
      <c r="F65" s="1" t="s">
        <v>176</v>
      </c>
      <c r="G65" s="37">
        <f t="shared" si="8"/>
        <v>914938</v>
      </c>
      <c r="H65" s="37">
        <v>914938</v>
      </c>
      <c r="I65" s="37"/>
      <c r="J65" s="37"/>
      <c r="K65" s="76">
        <f t="shared" si="6"/>
        <v>251034.75</v>
      </c>
      <c r="L65" s="37">
        <v>251034.75</v>
      </c>
      <c r="M65" s="37"/>
      <c r="N65" s="75"/>
    </row>
    <row r="66" spans="1:14" ht="126">
      <c r="A66" s="57" t="s">
        <v>57</v>
      </c>
      <c r="B66" s="57" t="s">
        <v>58</v>
      </c>
      <c r="C66" s="56" t="s">
        <v>107</v>
      </c>
      <c r="D66" s="45" t="s">
        <v>230</v>
      </c>
      <c r="E66" s="4" t="s">
        <v>59</v>
      </c>
      <c r="F66" s="1" t="s">
        <v>170</v>
      </c>
      <c r="G66" s="37">
        <f t="shared" si="8"/>
        <v>3840000</v>
      </c>
      <c r="H66" s="37">
        <v>3840000</v>
      </c>
      <c r="I66" s="37"/>
      <c r="J66" s="37"/>
      <c r="K66" s="76">
        <f aca="true" t="shared" si="9" ref="K66:K74">L66+M66</f>
        <v>1018658.1</v>
      </c>
      <c r="L66" s="37">
        <v>1018658.1</v>
      </c>
      <c r="M66" s="37"/>
      <c r="N66" s="75"/>
    </row>
    <row r="67" spans="1:14" ht="126">
      <c r="A67" s="57" t="s">
        <v>57</v>
      </c>
      <c r="B67" s="57" t="s">
        <v>60</v>
      </c>
      <c r="C67" s="56" t="s">
        <v>107</v>
      </c>
      <c r="D67" s="45" t="s">
        <v>230</v>
      </c>
      <c r="E67" s="4" t="s">
        <v>129</v>
      </c>
      <c r="F67" s="1" t="s">
        <v>128</v>
      </c>
      <c r="G67" s="37">
        <f t="shared" si="8"/>
        <v>168000</v>
      </c>
      <c r="H67" s="37">
        <v>168000</v>
      </c>
      <c r="I67" s="37"/>
      <c r="J67" s="37"/>
      <c r="K67" s="37">
        <f t="shared" si="9"/>
        <v>154863.58</v>
      </c>
      <c r="L67" s="37">
        <v>154863.58</v>
      </c>
      <c r="M67" s="37"/>
      <c r="N67" s="75"/>
    </row>
    <row r="68" spans="1:14" ht="78.75">
      <c r="A68" s="5" t="s">
        <v>232</v>
      </c>
      <c r="B68" s="5" t="s">
        <v>233</v>
      </c>
      <c r="C68" s="56" t="s">
        <v>234</v>
      </c>
      <c r="D68" s="1" t="s">
        <v>235</v>
      </c>
      <c r="E68" s="4" t="s">
        <v>149</v>
      </c>
      <c r="F68" s="1" t="s">
        <v>150</v>
      </c>
      <c r="G68" s="6">
        <f t="shared" si="8"/>
        <v>4000</v>
      </c>
      <c r="H68" s="6">
        <v>4000</v>
      </c>
      <c r="I68" s="6"/>
      <c r="J68" s="6"/>
      <c r="K68" s="37">
        <f t="shared" si="9"/>
        <v>3999.5</v>
      </c>
      <c r="L68" s="6">
        <v>3999.5</v>
      </c>
      <c r="M68" s="6"/>
      <c r="N68" s="6"/>
    </row>
    <row r="69" spans="1:14" ht="94.5">
      <c r="A69" s="57" t="s">
        <v>61</v>
      </c>
      <c r="B69" s="57" t="s">
        <v>60</v>
      </c>
      <c r="C69" s="56" t="s">
        <v>62</v>
      </c>
      <c r="D69" s="1" t="s">
        <v>63</v>
      </c>
      <c r="E69" s="4" t="s">
        <v>127</v>
      </c>
      <c r="F69" s="1" t="s">
        <v>169</v>
      </c>
      <c r="G69" s="37">
        <f t="shared" si="8"/>
        <v>119535</v>
      </c>
      <c r="H69" s="37">
        <v>119535</v>
      </c>
      <c r="I69" s="37"/>
      <c r="J69" s="37"/>
      <c r="K69" s="37">
        <f t="shared" si="9"/>
        <v>92035</v>
      </c>
      <c r="L69" s="37">
        <v>92035</v>
      </c>
      <c r="M69" s="37"/>
      <c r="N69" s="75"/>
    </row>
    <row r="70" spans="1:14" ht="78.75">
      <c r="A70" s="57" t="s">
        <v>250</v>
      </c>
      <c r="B70" s="57" t="s">
        <v>251</v>
      </c>
      <c r="C70" s="56"/>
      <c r="D70" s="54" t="s">
        <v>262</v>
      </c>
      <c r="E70" s="4" t="s">
        <v>149</v>
      </c>
      <c r="F70" s="1" t="s">
        <v>150</v>
      </c>
      <c r="G70" s="6">
        <f>H70+I70</f>
        <v>1826</v>
      </c>
      <c r="H70" s="6">
        <v>1826</v>
      </c>
      <c r="I70" s="6"/>
      <c r="J70" s="6"/>
      <c r="K70" s="37">
        <f>L70+M70</f>
        <v>0</v>
      </c>
      <c r="L70" s="6"/>
      <c r="M70" s="6"/>
      <c r="N70" s="6"/>
    </row>
    <row r="71" spans="1:14" ht="94.5">
      <c r="A71" s="57" t="s">
        <v>64</v>
      </c>
      <c r="B71" s="57" t="s">
        <v>65</v>
      </c>
      <c r="C71" s="56" t="s">
        <v>66</v>
      </c>
      <c r="D71" s="3" t="s">
        <v>67</v>
      </c>
      <c r="E71" s="4" t="s">
        <v>68</v>
      </c>
      <c r="F71" s="1" t="s">
        <v>167</v>
      </c>
      <c r="G71" s="37">
        <f t="shared" si="8"/>
        <v>831800</v>
      </c>
      <c r="H71" s="37">
        <v>831800</v>
      </c>
      <c r="I71" s="37"/>
      <c r="J71" s="37"/>
      <c r="K71" s="37">
        <f t="shared" si="9"/>
        <v>266790</v>
      </c>
      <c r="L71" s="37">
        <v>266790</v>
      </c>
      <c r="M71" s="37"/>
      <c r="N71" s="75"/>
    </row>
    <row r="72" spans="1:14" ht="63" customHeight="1">
      <c r="A72" s="62" t="s">
        <v>69</v>
      </c>
      <c r="B72" s="62"/>
      <c r="C72" s="63"/>
      <c r="D72" s="94" t="s">
        <v>70</v>
      </c>
      <c r="E72" s="95"/>
      <c r="F72" s="18"/>
      <c r="G72" s="76">
        <f t="shared" si="8"/>
        <v>4246100</v>
      </c>
      <c r="H72" s="76">
        <f>SUM(H73:H85)</f>
        <v>4196100</v>
      </c>
      <c r="I72" s="76">
        <f>SUM(I73:I85)</f>
        <v>50000</v>
      </c>
      <c r="J72" s="76">
        <f>SUM(J73:J85)</f>
        <v>50000</v>
      </c>
      <c r="K72" s="37">
        <f t="shared" si="9"/>
        <v>2607794.67</v>
      </c>
      <c r="L72" s="76">
        <f>SUM(L73:L85)</f>
        <v>2557794.67</v>
      </c>
      <c r="M72" s="76">
        <f>SUM(M73:M85)</f>
        <v>50000</v>
      </c>
      <c r="N72" s="76">
        <f>SUM(N73:N85)</f>
        <v>50000</v>
      </c>
    </row>
    <row r="73" spans="1:14" ht="110.25">
      <c r="A73" s="57" t="s">
        <v>71</v>
      </c>
      <c r="B73" s="57" t="s">
        <v>72</v>
      </c>
      <c r="C73" s="56" t="s">
        <v>108</v>
      </c>
      <c r="D73" s="3" t="s">
        <v>73</v>
      </c>
      <c r="E73" s="4" t="s">
        <v>74</v>
      </c>
      <c r="F73" s="1" t="s">
        <v>171</v>
      </c>
      <c r="G73" s="37">
        <f t="shared" si="8"/>
        <v>0</v>
      </c>
      <c r="H73" s="37">
        <v>0</v>
      </c>
      <c r="I73" s="37"/>
      <c r="J73" s="37"/>
      <c r="K73" s="37">
        <f t="shared" si="9"/>
        <v>0</v>
      </c>
      <c r="L73" s="37"/>
      <c r="M73" s="37"/>
      <c r="N73" s="75"/>
    </row>
    <row r="74" spans="1:14" ht="126">
      <c r="A74" s="57" t="s">
        <v>71</v>
      </c>
      <c r="B74" s="57" t="s">
        <v>72</v>
      </c>
      <c r="C74" s="56" t="s">
        <v>108</v>
      </c>
      <c r="D74" s="3" t="s">
        <v>73</v>
      </c>
      <c r="E74" s="4" t="s">
        <v>140</v>
      </c>
      <c r="F74" s="1" t="s">
        <v>172</v>
      </c>
      <c r="G74" s="37">
        <f t="shared" si="8"/>
        <v>12000</v>
      </c>
      <c r="H74" s="37">
        <v>12000</v>
      </c>
      <c r="I74" s="37"/>
      <c r="J74" s="37"/>
      <c r="K74" s="37">
        <f t="shared" si="9"/>
        <v>3376.39</v>
      </c>
      <c r="L74" s="37">
        <v>3376.39</v>
      </c>
      <c r="M74" s="37"/>
      <c r="N74" s="75"/>
    </row>
    <row r="75" spans="1:14" ht="110.25">
      <c r="A75" s="57" t="s">
        <v>71</v>
      </c>
      <c r="B75" s="57" t="s">
        <v>72</v>
      </c>
      <c r="C75" s="56">
        <v>1030</v>
      </c>
      <c r="D75" s="3" t="s">
        <v>73</v>
      </c>
      <c r="E75" s="4" t="s">
        <v>75</v>
      </c>
      <c r="F75" s="1" t="s">
        <v>171</v>
      </c>
      <c r="G75" s="37">
        <f t="shared" si="8"/>
        <v>50000</v>
      </c>
      <c r="H75" s="37"/>
      <c r="I75" s="37">
        <v>50000</v>
      </c>
      <c r="J75" s="37">
        <v>50000</v>
      </c>
      <c r="K75" s="37">
        <f aca="true" t="shared" si="10" ref="K75:K80">L75+M75</f>
        <v>50000</v>
      </c>
      <c r="L75" s="37"/>
      <c r="M75" s="37">
        <v>50000</v>
      </c>
      <c r="N75" s="37">
        <v>50000</v>
      </c>
    </row>
    <row r="76" spans="1:14" ht="78.75">
      <c r="A76" s="57" t="s">
        <v>76</v>
      </c>
      <c r="B76" s="57" t="s">
        <v>77</v>
      </c>
      <c r="C76" s="56">
        <v>1070</v>
      </c>
      <c r="D76" s="3" t="s">
        <v>78</v>
      </c>
      <c r="E76" s="4" t="s">
        <v>79</v>
      </c>
      <c r="F76" s="1" t="s">
        <v>171</v>
      </c>
      <c r="G76" s="37">
        <f t="shared" si="8"/>
        <v>400000</v>
      </c>
      <c r="H76" s="37">
        <v>400000</v>
      </c>
      <c r="I76" s="37"/>
      <c r="J76" s="37"/>
      <c r="K76" s="37">
        <f t="shared" si="10"/>
        <v>305162.7</v>
      </c>
      <c r="L76" s="37">
        <v>305162.7</v>
      </c>
      <c r="M76" s="37"/>
      <c r="N76" s="75"/>
    </row>
    <row r="77" spans="1:14" ht="94.5">
      <c r="A77" s="57" t="s">
        <v>80</v>
      </c>
      <c r="B77" s="57" t="s">
        <v>81</v>
      </c>
      <c r="C77" s="56">
        <v>1070</v>
      </c>
      <c r="D77" s="3" t="s">
        <v>82</v>
      </c>
      <c r="E77" s="4" t="s">
        <v>83</v>
      </c>
      <c r="F77" s="1" t="s">
        <v>171</v>
      </c>
      <c r="G77" s="37">
        <f t="shared" si="8"/>
        <v>956200</v>
      </c>
      <c r="H77" s="37">
        <v>956200</v>
      </c>
      <c r="I77" s="37"/>
      <c r="J77" s="37"/>
      <c r="K77" s="37">
        <f t="shared" si="10"/>
        <v>539065.47</v>
      </c>
      <c r="L77" s="37">
        <v>539065.47</v>
      </c>
      <c r="M77" s="37"/>
      <c r="N77" s="75"/>
    </row>
    <row r="78" spans="1:14" ht="94.5">
      <c r="A78" s="57" t="s">
        <v>84</v>
      </c>
      <c r="B78" s="57" t="s">
        <v>85</v>
      </c>
      <c r="C78" s="56">
        <v>1070</v>
      </c>
      <c r="D78" s="3" t="s">
        <v>86</v>
      </c>
      <c r="E78" s="4" t="s">
        <v>87</v>
      </c>
      <c r="F78" s="1" t="s">
        <v>171</v>
      </c>
      <c r="G78" s="37">
        <f t="shared" si="8"/>
        <v>200000</v>
      </c>
      <c r="H78" s="37">
        <v>200000</v>
      </c>
      <c r="I78" s="37"/>
      <c r="J78" s="37"/>
      <c r="K78" s="37">
        <f t="shared" si="10"/>
        <v>150200</v>
      </c>
      <c r="L78" s="37">
        <v>150200</v>
      </c>
      <c r="M78" s="37"/>
      <c r="N78" s="75"/>
    </row>
    <row r="79" spans="1:14" ht="78.75">
      <c r="A79" s="57" t="s">
        <v>88</v>
      </c>
      <c r="B79" s="57" t="s">
        <v>89</v>
      </c>
      <c r="C79" s="56">
        <v>1070</v>
      </c>
      <c r="D79" s="3" t="s">
        <v>90</v>
      </c>
      <c r="E79" s="4" t="s">
        <v>91</v>
      </c>
      <c r="F79" s="1" t="s">
        <v>173</v>
      </c>
      <c r="G79" s="37">
        <f t="shared" si="8"/>
        <v>199000</v>
      </c>
      <c r="H79" s="37">
        <v>199000</v>
      </c>
      <c r="I79" s="37"/>
      <c r="J79" s="37"/>
      <c r="K79" s="37">
        <f t="shared" si="10"/>
        <v>69738</v>
      </c>
      <c r="L79" s="37">
        <v>69738</v>
      </c>
      <c r="M79" s="37"/>
      <c r="N79" s="75"/>
    </row>
    <row r="80" spans="1:14" ht="78.75">
      <c r="A80" s="57" t="s">
        <v>88</v>
      </c>
      <c r="B80" s="57" t="s">
        <v>89</v>
      </c>
      <c r="C80" s="56">
        <v>1070</v>
      </c>
      <c r="D80" s="3" t="s">
        <v>90</v>
      </c>
      <c r="E80" s="4" t="s">
        <v>123</v>
      </c>
      <c r="F80" s="1" t="s">
        <v>178</v>
      </c>
      <c r="G80" s="37">
        <f t="shared" si="8"/>
        <v>149000</v>
      </c>
      <c r="H80" s="37">
        <v>149000</v>
      </c>
      <c r="I80" s="37"/>
      <c r="J80" s="37"/>
      <c r="K80" s="37">
        <f t="shared" si="10"/>
        <v>45000</v>
      </c>
      <c r="L80" s="37">
        <v>45000</v>
      </c>
      <c r="M80" s="37"/>
      <c r="N80" s="75"/>
    </row>
    <row r="81" spans="1:14" ht="189">
      <c r="A81" s="57" t="s">
        <v>92</v>
      </c>
      <c r="B81" s="57" t="s">
        <v>93</v>
      </c>
      <c r="C81" s="56">
        <v>1070</v>
      </c>
      <c r="D81" s="3" t="s">
        <v>94</v>
      </c>
      <c r="E81" s="4" t="s">
        <v>141</v>
      </c>
      <c r="F81" s="1" t="s">
        <v>174</v>
      </c>
      <c r="G81" s="37">
        <f t="shared" si="8"/>
        <v>545000</v>
      </c>
      <c r="H81" s="37">
        <v>545000</v>
      </c>
      <c r="I81" s="37"/>
      <c r="J81" s="37"/>
      <c r="K81" s="37">
        <f aca="true" t="shared" si="11" ref="K81:K90">L81+M81</f>
        <v>403989.85</v>
      </c>
      <c r="L81" s="37">
        <v>403989.85</v>
      </c>
      <c r="M81" s="37"/>
      <c r="N81" s="75"/>
    </row>
    <row r="82" spans="1:14" ht="236.25">
      <c r="A82" s="57" t="s">
        <v>95</v>
      </c>
      <c r="B82" s="57" t="s">
        <v>95</v>
      </c>
      <c r="C82" s="56">
        <v>1060</v>
      </c>
      <c r="D82" s="3" t="s">
        <v>96</v>
      </c>
      <c r="E82" s="4" t="s">
        <v>124</v>
      </c>
      <c r="F82" s="1" t="s">
        <v>168</v>
      </c>
      <c r="G82" s="37">
        <f t="shared" si="8"/>
        <v>1481675</v>
      </c>
      <c r="H82" s="37">
        <v>1481675</v>
      </c>
      <c r="I82" s="37"/>
      <c r="J82" s="37"/>
      <c r="K82" s="37">
        <f t="shared" si="11"/>
        <v>840925.19</v>
      </c>
      <c r="L82" s="37">
        <v>840925.19</v>
      </c>
      <c r="M82" s="37"/>
      <c r="N82" s="75"/>
    </row>
    <row r="83" spans="1:14" ht="236.25">
      <c r="A83" s="57" t="s">
        <v>97</v>
      </c>
      <c r="B83" s="57" t="s">
        <v>97</v>
      </c>
      <c r="C83" s="56">
        <v>1030</v>
      </c>
      <c r="D83" s="3" t="s">
        <v>30</v>
      </c>
      <c r="E83" s="1" t="s">
        <v>124</v>
      </c>
      <c r="F83" s="1" t="s">
        <v>168</v>
      </c>
      <c r="G83" s="37">
        <f t="shared" si="8"/>
        <v>30300</v>
      </c>
      <c r="H83" s="37">
        <v>30300</v>
      </c>
      <c r="I83" s="37"/>
      <c r="J83" s="37"/>
      <c r="K83" s="37">
        <f t="shared" si="11"/>
        <v>8712.07</v>
      </c>
      <c r="L83" s="37">
        <v>8712.07</v>
      </c>
      <c r="M83" s="37"/>
      <c r="N83" s="75"/>
    </row>
    <row r="84" spans="1:14" ht="78.75">
      <c r="A84" s="57" t="s">
        <v>98</v>
      </c>
      <c r="B84" s="57" t="s">
        <v>98</v>
      </c>
      <c r="C84" s="56">
        <v>1050</v>
      </c>
      <c r="D84" s="19" t="s">
        <v>99</v>
      </c>
      <c r="E84" s="4" t="s">
        <v>142</v>
      </c>
      <c r="F84" s="1" t="s">
        <v>175</v>
      </c>
      <c r="G84" s="37">
        <f t="shared" si="8"/>
        <v>31300</v>
      </c>
      <c r="H84" s="37">
        <v>31300</v>
      </c>
      <c r="I84" s="37"/>
      <c r="J84" s="37"/>
      <c r="K84" s="37">
        <f t="shared" si="11"/>
        <v>0</v>
      </c>
      <c r="L84" s="37">
        <v>0</v>
      </c>
      <c r="M84" s="37"/>
      <c r="N84" s="75"/>
    </row>
    <row r="85" spans="1:14" ht="78.75">
      <c r="A85" s="57" t="s">
        <v>100</v>
      </c>
      <c r="B85" s="57" t="s">
        <v>32</v>
      </c>
      <c r="C85" s="56">
        <v>1090</v>
      </c>
      <c r="D85" s="3" t="s">
        <v>33</v>
      </c>
      <c r="E85" s="4" t="s">
        <v>101</v>
      </c>
      <c r="F85" s="6" t="s">
        <v>180</v>
      </c>
      <c r="G85" s="37">
        <f t="shared" si="8"/>
        <v>191625</v>
      </c>
      <c r="H85" s="37">
        <v>191625</v>
      </c>
      <c r="I85" s="37"/>
      <c r="J85" s="37"/>
      <c r="K85" s="37">
        <f t="shared" si="11"/>
        <v>191625</v>
      </c>
      <c r="L85" s="37">
        <v>191625</v>
      </c>
      <c r="M85" s="37"/>
      <c r="N85" s="75"/>
    </row>
    <row r="86" spans="1:14" ht="47.25" customHeight="1">
      <c r="A86" s="45" t="s">
        <v>215</v>
      </c>
      <c r="B86" s="45"/>
      <c r="C86" s="64"/>
      <c r="D86" s="105" t="s">
        <v>216</v>
      </c>
      <c r="E86" s="106"/>
      <c r="F86" s="4"/>
      <c r="G86" s="87">
        <f>H86+I86</f>
        <v>130000</v>
      </c>
      <c r="H86" s="87">
        <f>SUM(H87:H90)</f>
        <v>83485</v>
      </c>
      <c r="I86" s="87">
        <f>SUM(I87:I90)</f>
        <v>46515</v>
      </c>
      <c r="J86" s="87">
        <f>SUM(J87:J90)</f>
        <v>46515</v>
      </c>
      <c r="K86" s="87">
        <f t="shared" si="11"/>
        <v>96442.19</v>
      </c>
      <c r="L86" s="87">
        <f>SUM(L87:L90)</f>
        <v>49927.19</v>
      </c>
      <c r="M86" s="87">
        <f>SUM(M87:M90)</f>
        <v>46515</v>
      </c>
      <c r="N86" s="87">
        <f>SUM(N87:N90)</f>
        <v>46515</v>
      </c>
    </row>
    <row r="87" spans="1:14" ht="138" customHeight="1">
      <c r="A87" s="58" t="s">
        <v>217</v>
      </c>
      <c r="B87" s="58" t="s">
        <v>218</v>
      </c>
      <c r="C87" s="56" t="s">
        <v>219</v>
      </c>
      <c r="D87" s="3" t="s">
        <v>220</v>
      </c>
      <c r="E87" s="4" t="s">
        <v>210</v>
      </c>
      <c r="F87" s="1" t="s">
        <v>150</v>
      </c>
      <c r="G87" s="37">
        <f>H87+I87</f>
        <v>33000</v>
      </c>
      <c r="H87" s="37">
        <v>33000</v>
      </c>
      <c r="I87" s="37"/>
      <c r="J87" s="37"/>
      <c r="K87" s="37">
        <f t="shared" si="11"/>
        <v>20554.99</v>
      </c>
      <c r="L87" s="37">
        <v>20554.99</v>
      </c>
      <c r="M87" s="37"/>
      <c r="N87" s="75"/>
    </row>
    <row r="88" spans="1:14" ht="138.75" customHeight="1">
      <c r="A88" s="45">
        <v>1014060</v>
      </c>
      <c r="B88" s="45" t="s">
        <v>244</v>
      </c>
      <c r="C88" s="64" t="s">
        <v>245</v>
      </c>
      <c r="D88" s="4" t="s">
        <v>246</v>
      </c>
      <c r="E88" s="4" t="s">
        <v>210</v>
      </c>
      <c r="F88" s="4"/>
      <c r="G88" s="37">
        <f>H88+I88</f>
        <v>62000</v>
      </c>
      <c r="H88" s="87">
        <v>28000</v>
      </c>
      <c r="I88" s="87">
        <v>34000</v>
      </c>
      <c r="J88" s="87">
        <v>34000</v>
      </c>
      <c r="K88" s="37">
        <f t="shared" si="11"/>
        <v>57332.2</v>
      </c>
      <c r="L88" s="87">
        <v>23332.2</v>
      </c>
      <c r="M88" s="87">
        <v>34000</v>
      </c>
      <c r="N88" s="87">
        <v>34000</v>
      </c>
    </row>
    <row r="89" spans="1:14" ht="138" customHeight="1">
      <c r="A89" s="45" t="s">
        <v>248</v>
      </c>
      <c r="B89" s="45" t="s">
        <v>242</v>
      </c>
      <c r="C89" s="64" t="s">
        <v>234</v>
      </c>
      <c r="D89" s="4" t="s">
        <v>243</v>
      </c>
      <c r="E89" s="4" t="s">
        <v>210</v>
      </c>
      <c r="F89" s="4"/>
      <c r="G89" s="37">
        <f>H89+I89</f>
        <v>25000</v>
      </c>
      <c r="H89" s="87">
        <v>12485</v>
      </c>
      <c r="I89" s="87">
        <v>12515</v>
      </c>
      <c r="J89" s="87">
        <v>12515</v>
      </c>
      <c r="K89" s="37">
        <f t="shared" si="11"/>
        <v>18555</v>
      </c>
      <c r="L89" s="87">
        <v>6040</v>
      </c>
      <c r="M89" s="87">
        <v>12515</v>
      </c>
      <c r="N89" s="87">
        <v>12515</v>
      </c>
    </row>
    <row r="90" spans="1:14" ht="144" customHeight="1">
      <c r="A90" s="45" t="s">
        <v>247</v>
      </c>
      <c r="B90" s="45" t="s">
        <v>242</v>
      </c>
      <c r="C90" s="64" t="s">
        <v>234</v>
      </c>
      <c r="D90" s="4" t="s">
        <v>243</v>
      </c>
      <c r="E90" s="4" t="s">
        <v>210</v>
      </c>
      <c r="F90" s="4"/>
      <c r="G90" s="37">
        <f>H90+I90</f>
        <v>10000</v>
      </c>
      <c r="H90" s="87">
        <v>10000</v>
      </c>
      <c r="I90" s="87"/>
      <c r="J90" s="87"/>
      <c r="K90" s="37">
        <f t="shared" si="11"/>
        <v>0</v>
      </c>
      <c r="L90" s="87"/>
      <c r="M90" s="87"/>
      <c r="N90" s="87"/>
    </row>
    <row r="91" spans="1:14" ht="63" customHeight="1">
      <c r="A91" s="57" t="s">
        <v>206</v>
      </c>
      <c r="B91" s="57"/>
      <c r="C91" s="56"/>
      <c r="D91" s="94" t="s">
        <v>211</v>
      </c>
      <c r="E91" s="95"/>
      <c r="F91" s="4"/>
      <c r="G91" s="87">
        <f>SUM(G92:G95)</f>
        <v>1004324</v>
      </c>
      <c r="H91" s="87">
        <f aca="true" t="shared" si="12" ref="H91:N91">SUM(H92:H95)</f>
        <v>590850</v>
      </c>
      <c r="I91" s="87">
        <f t="shared" si="12"/>
        <v>413474</v>
      </c>
      <c r="J91" s="87">
        <f t="shared" si="12"/>
        <v>413474</v>
      </c>
      <c r="K91" s="37">
        <f t="shared" si="12"/>
        <v>413474</v>
      </c>
      <c r="L91" s="87">
        <f t="shared" si="12"/>
        <v>0</v>
      </c>
      <c r="M91" s="87">
        <f t="shared" si="12"/>
        <v>413474</v>
      </c>
      <c r="N91" s="87">
        <f t="shared" si="12"/>
        <v>413474</v>
      </c>
    </row>
    <row r="92" spans="1:14" ht="110.25">
      <c r="A92" s="57" t="s">
        <v>207</v>
      </c>
      <c r="B92" s="57"/>
      <c r="C92" s="70" t="s">
        <v>212</v>
      </c>
      <c r="D92" s="54" t="s">
        <v>263</v>
      </c>
      <c r="E92" s="4" t="s">
        <v>208</v>
      </c>
      <c r="F92" s="1" t="s">
        <v>209</v>
      </c>
      <c r="G92" s="37">
        <f t="shared" si="8"/>
        <v>550850</v>
      </c>
      <c r="H92" s="37">
        <v>550850</v>
      </c>
      <c r="I92" s="37"/>
      <c r="J92" s="37"/>
      <c r="K92" s="37">
        <f>L92+M92</f>
        <v>0</v>
      </c>
      <c r="L92" s="37"/>
      <c r="M92" s="37"/>
      <c r="N92" s="75"/>
    </row>
    <row r="93" spans="1:14" ht="146.25" customHeight="1">
      <c r="A93" s="57" t="s">
        <v>207</v>
      </c>
      <c r="B93" s="57" t="s">
        <v>223</v>
      </c>
      <c r="C93" s="70" t="s">
        <v>212</v>
      </c>
      <c r="D93" s="54" t="s">
        <v>263</v>
      </c>
      <c r="E93" s="4" t="s">
        <v>210</v>
      </c>
      <c r="F93" s="1" t="s">
        <v>209</v>
      </c>
      <c r="G93" s="37">
        <f t="shared" si="8"/>
        <v>40000</v>
      </c>
      <c r="H93" s="37">
        <v>40000</v>
      </c>
      <c r="I93" s="37"/>
      <c r="J93" s="37"/>
      <c r="K93" s="37">
        <f>L93+M93</f>
        <v>0</v>
      </c>
      <c r="L93" s="37">
        <v>0</v>
      </c>
      <c r="M93" s="37"/>
      <c r="N93" s="75"/>
    </row>
    <row r="94" spans="1:14" ht="146.25" customHeight="1">
      <c r="A94" s="45" t="s">
        <v>249</v>
      </c>
      <c r="B94" s="45" t="s">
        <v>227</v>
      </c>
      <c r="C94" s="64" t="s">
        <v>228</v>
      </c>
      <c r="D94" s="4" t="s">
        <v>229</v>
      </c>
      <c r="E94" s="4" t="s">
        <v>210</v>
      </c>
      <c r="F94" s="1" t="s">
        <v>209</v>
      </c>
      <c r="G94" s="37">
        <f>H94+I94</f>
        <v>30000</v>
      </c>
      <c r="H94" s="37"/>
      <c r="I94" s="37">
        <v>30000</v>
      </c>
      <c r="J94" s="37">
        <v>30000</v>
      </c>
      <c r="K94" s="37">
        <f>L94+M94</f>
        <v>30000</v>
      </c>
      <c r="L94" s="37"/>
      <c r="M94" s="37">
        <v>30000</v>
      </c>
      <c r="N94" s="37">
        <v>30000</v>
      </c>
    </row>
    <row r="95" spans="1:14" ht="146.25" customHeight="1">
      <c r="A95" s="57" t="s">
        <v>221</v>
      </c>
      <c r="B95" s="57" t="s">
        <v>224</v>
      </c>
      <c r="C95" s="70">
        <v>490</v>
      </c>
      <c r="D95" s="3" t="s">
        <v>222</v>
      </c>
      <c r="E95" s="4" t="s">
        <v>240</v>
      </c>
      <c r="F95" s="1" t="s">
        <v>209</v>
      </c>
      <c r="G95" s="37">
        <f t="shared" si="8"/>
        <v>383474</v>
      </c>
      <c r="H95" s="37"/>
      <c r="I95" s="37">
        <v>383474</v>
      </c>
      <c r="J95" s="37">
        <v>383474</v>
      </c>
      <c r="K95" s="37">
        <f>L95+M95</f>
        <v>383474</v>
      </c>
      <c r="L95" s="37"/>
      <c r="M95" s="37">
        <v>383474</v>
      </c>
      <c r="N95" s="37">
        <v>383474</v>
      </c>
    </row>
    <row r="96" spans="1:14" ht="146.25" customHeight="1">
      <c r="A96" s="57" t="s">
        <v>252</v>
      </c>
      <c r="B96" s="71" t="s">
        <v>268</v>
      </c>
      <c r="C96" s="72" t="s">
        <v>191</v>
      </c>
      <c r="D96" s="54" t="s">
        <v>264</v>
      </c>
      <c r="E96" s="4" t="s">
        <v>210</v>
      </c>
      <c r="F96" s="1"/>
      <c r="G96" s="37">
        <f aca="true" t="shared" si="13" ref="G96:N96">G97</f>
        <v>57000</v>
      </c>
      <c r="H96" s="37">
        <f t="shared" si="13"/>
        <v>0</v>
      </c>
      <c r="I96" s="37">
        <f t="shared" si="13"/>
        <v>57000</v>
      </c>
      <c r="J96" s="37">
        <f t="shared" si="13"/>
        <v>57000</v>
      </c>
      <c r="K96" s="37">
        <f t="shared" si="13"/>
        <v>0</v>
      </c>
      <c r="L96" s="37">
        <f t="shared" si="13"/>
        <v>0</v>
      </c>
      <c r="M96" s="37">
        <f t="shared" si="13"/>
        <v>0</v>
      </c>
      <c r="N96" s="37">
        <f t="shared" si="13"/>
        <v>0</v>
      </c>
    </row>
    <row r="97" spans="1:14" ht="146.25" customHeight="1">
      <c r="A97" s="57" t="s">
        <v>252</v>
      </c>
      <c r="B97" s="71" t="s">
        <v>268</v>
      </c>
      <c r="C97" s="72" t="s">
        <v>191</v>
      </c>
      <c r="D97" s="54" t="s">
        <v>264</v>
      </c>
      <c r="E97" s="4" t="s">
        <v>210</v>
      </c>
      <c r="F97" s="1" t="s">
        <v>150</v>
      </c>
      <c r="G97" s="37">
        <f>H97+I97</f>
        <v>57000</v>
      </c>
      <c r="H97" s="37"/>
      <c r="I97" s="37">
        <v>57000</v>
      </c>
      <c r="J97" s="37">
        <v>57000</v>
      </c>
      <c r="K97" s="37">
        <f>L97+M97</f>
        <v>0</v>
      </c>
      <c r="L97" s="37">
        <f>M97+N97</f>
        <v>0</v>
      </c>
      <c r="M97" s="37"/>
      <c r="N97" s="37"/>
    </row>
    <row r="98" spans="1:14" ht="91.5" customHeight="1">
      <c r="A98" s="2" t="s">
        <v>194</v>
      </c>
      <c r="B98" s="2"/>
      <c r="C98" s="46"/>
      <c r="D98" s="103" t="s">
        <v>265</v>
      </c>
      <c r="E98" s="104"/>
      <c r="F98" s="6"/>
      <c r="G98" s="37">
        <f aca="true" t="shared" si="14" ref="G98:N98">SUM(G99)</f>
        <v>350000</v>
      </c>
      <c r="H98" s="37">
        <f t="shared" si="14"/>
        <v>350000</v>
      </c>
      <c r="I98" s="37">
        <f t="shared" si="14"/>
        <v>0</v>
      </c>
      <c r="J98" s="37">
        <f t="shared" si="14"/>
        <v>0</v>
      </c>
      <c r="K98" s="37">
        <f t="shared" si="14"/>
        <v>109288.3</v>
      </c>
      <c r="L98" s="37">
        <f t="shared" si="14"/>
        <v>109288.3</v>
      </c>
      <c r="M98" s="37">
        <f t="shared" si="14"/>
        <v>0</v>
      </c>
      <c r="N98" s="37">
        <f t="shared" si="14"/>
        <v>0</v>
      </c>
    </row>
    <row r="99" spans="1:14" ht="236.25">
      <c r="A99" s="2" t="s">
        <v>189</v>
      </c>
      <c r="B99" s="2" t="s">
        <v>193</v>
      </c>
      <c r="C99" s="46" t="s">
        <v>191</v>
      </c>
      <c r="D99" s="3" t="s">
        <v>190</v>
      </c>
      <c r="E99" s="4" t="s">
        <v>183</v>
      </c>
      <c r="F99" s="6" t="s">
        <v>184</v>
      </c>
      <c r="G99" s="37">
        <f t="shared" si="8"/>
        <v>350000</v>
      </c>
      <c r="H99" s="37">
        <v>350000</v>
      </c>
      <c r="I99" s="37"/>
      <c r="J99" s="37"/>
      <c r="K99" s="37">
        <f>L99+M99</f>
        <v>109288.3</v>
      </c>
      <c r="L99" s="37">
        <v>109288.3</v>
      </c>
      <c r="M99" s="37"/>
      <c r="N99" s="75"/>
    </row>
    <row r="100" spans="1:14" ht="15.75">
      <c r="A100" s="1"/>
      <c r="B100" s="1"/>
      <c r="C100" s="46" t="s">
        <v>192</v>
      </c>
      <c r="D100" s="18" t="s">
        <v>102</v>
      </c>
      <c r="E100" s="1"/>
      <c r="F100" s="1"/>
      <c r="G100" s="76">
        <f aca="true" t="shared" si="15" ref="G100:N100">G11+G61+G72+G86+G91+G98</f>
        <v>72381599.46000001</v>
      </c>
      <c r="H100" s="76">
        <f t="shared" si="15"/>
        <v>61472033.46</v>
      </c>
      <c r="I100" s="76">
        <f t="shared" si="15"/>
        <v>10909566</v>
      </c>
      <c r="J100" s="76">
        <f t="shared" si="15"/>
        <v>10909566</v>
      </c>
      <c r="K100" s="76">
        <f t="shared" si="15"/>
        <v>52551238.99</v>
      </c>
      <c r="L100" s="76">
        <f t="shared" si="15"/>
        <v>42154461.19</v>
      </c>
      <c r="M100" s="76">
        <f t="shared" si="15"/>
        <v>9831761.56</v>
      </c>
      <c r="N100" s="76">
        <f t="shared" si="15"/>
        <v>9831761.56</v>
      </c>
    </row>
    <row r="102" spans="1:14" ht="31.5" customHeight="1">
      <c r="A102" s="111"/>
      <c r="B102" s="111"/>
      <c r="C102" s="111"/>
      <c r="D102" s="111"/>
      <c r="E102" s="93" t="s">
        <v>255</v>
      </c>
      <c r="F102" s="93"/>
      <c r="G102" s="29"/>
      <c r="H102" s="29"/>
      <c r="I102" s="29"/>
      <c r="J102" s="29"/>
      <c r="K102" s="29" t="s">
        <v>256</v>
      </c>
      <c r="L102" s="29"/>
      <c r="M102" s="29"/>
      <c r="N102" s="29"/>
    </row>
    <row r="103" spans="7:15" ht="15.75">
      <c r="G103" s="40"/>
      <c r="H103" s="40"/>
      <c r="I103" s="40"/>
      <c r="J103" s="40"/>
      <c r="K103" s="40"/>
      <c r="L103" s="40"/>
      <c r="M103" s="40"/>
      <c r="N103" s="40"/>
      <c r="O103" s="40"/>
    </row>
  </sheetData>
  <sheetProtection/>
  <mergeCells count="26">
    <mergeCell ref="C8:C9"/>
    <mergeCell ref="A102:D102"/>
    <mergeCell ref="M1:N1"/>
    <mergeCell ref="A6:J6"/>
    <mergeCell ref="D11:E11"/>
    <mergeCell ref="D8:D9"/>
    <mergeCell ref="F8:F9"/>
    <mergeCell ref="G8:G9"/>
    <mergeCell ref="H8:H9"/>
    <mergeCell ref="E8:E9"/>
    <mergeCell ref="A8:A9"/>
    <mergeCell ref="B8:B9"/>
    <mergeCell ref="E102:F102"/>
    <mergeCell ref="D61:E61"/>
    <mergeCell ref="H7:K7"/>
    <mergeCell ref="L7:N7"/>
    <mergeCell ref="D98:E98"/>
    <mergeCell ref="D91:E91"/>
    <mergeCell ref="D86:E86"/>
    <mergeCell ref="D72:E72"/>
    <mergeCell ref="I8:J8"/>
    <mergeCell ref="M2:N2"/>
    <mergeCell ref="K8:K9"/>
    <mergeCell ref="L8:L9"/>
    <mergeCell ref="M8:N8"/>
    <mergeCell ref="M4:N4"/>
  </mergeCells>
  <printOptions/>
  <pageMargins left="0.5905511811023623" right="0.1968503937007874" top="0.1968503937007874" bottom="0.1968503937007874" header="0" footer="0"/>
  <pageSetup horizontalDpi="600" verticalDpi="600" orientation="landscape" paperSize="9" scale="55" r:id="rId1"/>
  <rowBreaks count="6" manualBreakCount="6">
    <brk id="28" max="13" man="1"/>
    <brk id="48" max="255" man="1"/>
    <brk id="61" max="255" man="1"/>
    <brk id="70" max="255" man="1"/>
    <brk id="80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5" width="12.421875" style="0" customWidth="1"/>
  </cols>
  <sheetData>
    <row r="1" spans="2:5" ht="12.75">
      <c r="B1" s="7" t="s">
        <v>196</v>
      </c>
      <c r="C1" s="8"/>
      <c r="D1" s="13"/>
      <c r="E1" s="13"/>
    </row>
    <row r="2" spans="2:5" ht="12.75">
      <c r="B2" s="7" t="s">
        <v>197</v>
      </c>
      <c r="C2" s="8"/>
      <c r="D2" s="13"/>
      <c r="E2" s="13"/>
    </row>
    <row r="3" spans="2:5" ht="12.75">
      <c r="B3" s="9"/>
      <c r="C3" s="9"/>
      <c r="D3" s="14"/>
      <c r="E3" s="14"/>
    </row>
    <row r="4" spans="2:5" ht="51">
      <c r="B4" s="10" t="s">
        <v>198</v>
      </c>
      <c r="C4" s="9"/>
      <c r="D4" s="14"/>
      <c r="E4" s="14"/>
    </row>
    <row r="5" spans="2:5" ht="12.75">
      <c r="B5" s="9"/>
      <c r="C5" s="9"/>
      <c r="D5" s="14"/>
      <c r="E5" s="14"/>
    </row>
    <row r="6" spans="2:5" ht="25.5">
      <c r="B6" s="7" t="s">
        <v>199</v>
      </c>
      <c r="C6" s="8"/>
      <c r="D6" s="13"/>
      <c r="E6" s="15" t="s">
        <v>200</v>
      </c>
    </row>
    <row r="7" spans="2:5" ht="13.5" thickBot="1">
      <c r="B7" s="9"/>
      <c r="C7" s="9"/>
      <c r="D7" s="14"/>
      <c r="E7" s="14"/>
    </row>
    <row r="8" spans="2:5" ht="51.75" thickBot="1">
      <c r="B8" s="11" t="s">
        <v>201</v>
      </c>
      <c r="C8" s="12"/>
      <c r="D8" s="16"/>
      <c r="E8" s="17">
        <v>83</v>
      </c>
    </row>
    <row r="9" spans="2:5" ht="12.75">
      <c r="B9" s="9"/>
      <c r="C9" s="9"/>
      <c r="D9" s="14"/>
      <c r="E9" s="14"/>
    </row>
    <row r="10" spans="2:5" ht="12.75">
      <c r="B10" s="9"/>
      <c r="C10" s="9"/>
      <c r="D10" s="14"/>
      <c r="E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Findoch2</cp:lastModifiedBy>
  <cp:lastPrinted>2020-11-16T13:07:16Z</cp:lastPrinted>
  <dcterms:created xsi:type="dcterms:W3CDTF">2019-07-09T12:37:09Z</dcterms:created>
  <dcterms:modified xsi:type="dcterms:W3CDTF">2020-11-16T13:15:30Z</dcterms:modified>
  <cp:category/>
  <cp:version/>
  <cp:contentType/>
  <cp:contentStatus/>
</cp:coreProperties>
</file>